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neli\Desktop\"/>
    </mc:Choice>
  </mc:AlternateContent>
  <bookViews>
    <workbookView xWindow="0" yWindow="0" windowWidth="28800" windowHeight="12210" activeTab="1"/>
  </bookViews>
  <sheets>
    <sheet name="უძრავი ქონება" sheetId="1" r:id="rId1"/>
    <sheet name="გაწეული ხარჯების შესახებ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G7" i="1"/>
  <c r="C4" i="2"/>
  <c r="J11" i="1" l="1"/>
  <c r="I11" i="1"/>
  <c r="K10" i="1"/>
  <c r="H10" i="1" s="1"/>
  <c r="K9" i="1"/>
  <c r="H9" i="1" s="1"/>
  <c r="K8" i="1"/>
  <c r="H8" i="1" s="1"/>
  <c r="K7" i="1"/>
  <c r="H7" i="1" s="1"/>
  <c r="F7" i="1"/>
  <c r="F11" i="1" s="1"/>
  <c r="K6" i="1"/>
  <c r="H6" i="1" s="1"/>
  <c r="K5" i="1"/>
  <c r="H5" i="1" s="1"/>
  <c r="K4" i="1"/>
  <c r="H4" i="1" s="1"/>
  <c r="H11" i="1" l="1"/>
  <c r="K11" i="1"/>
  <c r="G11" i="1"/>
</calcChain>
</file>

<file path=xl/sharedStrings.xml><?xml version="1.0" encoding="utf-8"?>
<sst xmlns="http://schemas.openxmlformats.org/spreadsheetml/2006/main" count="43" uniqueCount="35">
  <si>
    <t>N</t>
  </si>
  <si>
    <t>საბუღ. ანგ. N</t>
  </si>
  <si>
    <t>დასახელება</t>
  </si>
  <si>
    <t>ინვენტ. N</t>
  </si>
  <si>
    <t>მიღების თარიღი</t>
  </si>
  <si>
    <t>ისტორიული ღირებულება პირველადი დოკუმენტებით</t>
  </si>
  <si>
    <t>საწყისი ღირებულება ბუღალტრული აღრიცხვით</t>
  </si>
  <si>
    <t>სულ დაგროვილი ცვეთა</t>
  </si>
  <si>
    <t>დაგროვილი ცვეთა საბუღალტრო მონაცემებით</t>
  </si>
  <si>
    <t>ბუღალტრული</t>
  </si>
  <si>
    <t>რაოდ.</t>
  </si>
  <si>
    <t>საბალანსო ღირებულება</t>
  </si>
  <si>
    <t>1-22-1000</t>
  </si>
  <si>
    <t xml:space="preserve"> 1/01/2010</t>
  </si>
  <si>
    <t xml:space="preserve"> 1/01/2009</t>
  </si>
  <si>
    <t xml:space="preserve"> 5/01/2012</t>
  </si>
  <si>
    <t xml:space="preserve"> 1/01/2012</t>
  </si>
  <si>
    <t xml:space="preserve"> 1/01/2013</t>
  </si>
  <si>
    <t>16/10/2023</t>
  </si>
  <si>
    <t>სულ ჯამი</t>
  </si>
  <si>
    <t>ხარჯის დასახელება</t>
  </si>
  <si>
    <t>ხარჯი ლარში</t>
  </si>
  <si>
    <t>საწვავის მოხმარებაზე გაწეული ხარჯები</t>
  </si>
  <si>
    <t>ავტოსატრანსპორტო საშუალებების ტექნიკურ მომსახურებაზე გაწეული ხარჯები</t>
  </si>
  <si>
    <t>განხორციელებულ სატელეფონო საუბრებზე (საერთაშორისო და ადგილობრივი ზარები)  გაწეული სატელეკომუნიკაციო ხარჯების შესახებ</t>
  </si>
  <si>
    <t>აჭარის ა.რ. განათლებისა და სპორტის სამინისტროს ბალანსზე რიცხული შენობა-ნაგებობები საკუთარი მიზნებისათვის</t>
  </si>
  <si>
    <t>ინფორმაცია
აჭარის ა.რ. განათლებისა და სპორტის სამინისტროს მიერ2025 წელს გაწეული ხარჯების შესახებ</t>
  </si>
  <si>
    <t>ქობულეთის რესურსცენტრის შენობა მიწით</t>
  </si>
  <si>
    <t>ქედის რესურსცენტრის შენობა მიწით</t>
  </si>
  <si>
    <t>ხულოს რესურსცენტრის შენობა</t>
  </si>
  <si>
    <t>სამინისტროს ადმინისტრაციული შენობა</t>
  </si>
  <si>
    <t>სამინისტროს ავტოფარეხი</t>
  </si>
  <si>
    <t>სამინისტროს დამხმარე ნაგებობა</t>
  </si>
  <si>
    <t>სამინისტროს შენობის შიდა ინტერნეტქსელი</t>
  </si>
  <si>
    <t>უცხო სახელმწიფოთა მთავრობების, საერთაშორისო ორგანზიაციების, სხვა დონის სახელმწიფო ერთეულების მიერ ადმინისტრაციული ორგანოსთვის გამოყოფილი ფინანსური დახმარების (გრანტები, კრედიტები) შესახებ ინფორმაცია.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</si>
</sst>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ORIS"/>
      <family val="2"/>
    </font>
    <font>
      <sz val="10"/>
      <color theme="1"/>
      <name val="ORIS"/>
      <family val="2"/>
    </font>
    <font>
      <b/>
      <sz val="11"/>
      <color theme="1"/>
      <name val="ORIS"/>
      <family val="2"/>
    </font>
    <font>
      <sz val="11"/>
      <color theme="1"/>
      <name val="Sylfaen"/>
      <family val="1"/>
    </font>
    <font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K14"/>
  <sheetViews>
    <sheetView zoomScaleNormal="100" workbookViewId="0">
      <selection activeCell="D17" sqref="D17"/>
    </sheetView>
  </sheetViews>
  <sheetFormatPr defaultColWidth="9.140625" defaultRowHeight="15"/>
  <cols>
    <col min="1" max="1" width="6.28515625" customWidth="1"/>
    <col min="2" max="2" width="9.42578125" customWidth="1"/>
    <col min="3" max="3" width="45.85546875" customWidth="1"/>
    <col min="4" max="4" width="8" customWidth="1"/>
    <col min="5" max="5" width="15.140625" customWidth="1"/>
    <col min="6" max="7" width="18.85546875" customWidth="1"/>
    <col min="8" max="9" width="13.7109375" customWidth="1"/>
    <col min="10" max="10" width="9.42578125" bestFit="1" customWidth="1"/>
    <col min="11" max="11" width="13.7109375" customWidth="1"/>
  </cols>
  <sheetData>
    <row r="1" spans="1:11" ht="62.25" customHeight="1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2" customFormat="1">
      <c r="A2" s="26" t="s">
        <v>0</v>
      </c>
      <c r="B2" s="28" t="s">
        <v>1</v>
      </c>
      <c r="C2" s="26" t="s">
        <v>2</v>
      </c>
      <c r="D2" s="28" t="s">
        <v>3</v>
      </c>
      <c r="E2" s="28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21" t="s">
        <v>9</v>
      </c>
      <c r="K2" s="21"/>
    </row>
    <row r="3" spans="1:11" s="2" customFormat="1" ht="25.5">
      <c r="A3" s="27"/>
      <c r="B3" s="29"/>
      <c r="C3" s="27"/>
      <c r="D3" s="29"/>
      <c r="E3" s="29"/>
      <c r="F3" s="31"/>
      <c r="G3" s="31"/>
      <c r="H3" s="31"/>
      <c r="I3" s="31"/>
      <c r="J3" s="3" t="s">
        <v>10</v>
      </c>
      <c r="K3" s="4" t="s">
        <v>11</v>
      </c>
    </row>
    <row r="4" spans="1:11">
      <c r="A4" s="1">
        <v>1</v>
      </c>
      <c r="B4" s="5" t="s">
        <v>12</v>
      </c>
      <c r="C4" s="6" t="s">
        <v>27</v>
      </c>
      <c r="D4" s="1">
        <v>1</v>
      </c>
      <c r="E4" s="7" t="s">
        <v>13</v>
      </c>
      <c r="F4" s="1">
        <v>43866</v>
      </c>
      <c r="G4" s="1">
        <v>38075.68</v>
      </c>
      <c r="H4" s="1">
        <f>F4-K4</f>
        <v>7929.4199999999983</v>
      </c>
      <c r="I4" s="1">
        <f>1711.28+427.82</f>
        <v>2139.1</v>
      </c>
      <c r="J4" s="1">
        <v>1</v>
      </c>
      <c r="K4" s="1">
        <f t="shared" ref="K4:K10" si="0">G4-I4</f>
        <v>35936.58</v>
      </c>
    </row>
    <row r="5" spans="1:11">
      <c r="A5" s="1">
        <v>2</v>
      </c>
      <c r="B5" s="5" t="s">
        <v>12</v>
      </c>
      <c r="C5" s="6" t="s">
        <v>28</v>
      </c>
      <c r="D5" s="1">
        <v>2</v>
      </c>
      <c r="E5" s="7" t="s">
        <v>14</v>
      </c>
      <c r="F5" s="1">
        <v>9177</v>
      </c>
      <c r="G5" s="1">
        <v>7855.63</v>
      </c>
      <c r="H5" s="1">
        <f t="shared" ref="H5:H10" si="1">F5-K5</f>
        <v>1767.7200000000003</v>
      </c>
      <c r="I5" s="1">
        <f>357.08+89.27</f>
        <v>446.34999999999997</v>
      </c>
      <c r="J5" s="1">
        <v>1</v>
      </c>
      <c r="K5" s="1">
        <f t="shared" si="0"/>
        <v>7409.28</v>
      </c>
    </row>
    <row r="6" spans="1:11">
      <c r="A6" s="1">
        <v>3</v>
      </c>
      <c r="B6" s="5" t="s">
        <v>12</v>
      </c>
      <c r="C6" s="6" t="s">
        <v>29</v>
      </c>
      <c r="D6" s="1">
        <v>6</v>
      </c>
      <c r="E6" s="7" t="s">
        <v>15</v>
      </c>
      <c r="F6" s="1">
        <v>16125</v>
      </c>
      <c r="G6" s="1">
        <v>14673.75</v>
      </c>
      <c r="H6" s="1">
        <f t="shared" si="1"/>
        <v>2257.5</v>
      </c>
      <c r="I6" s="1">
        <f>645+161.25</f>
        <v>806.25</v>
      </c>
      <c r="J6" s="1">
        <v>1</v>
      </c>
      <c r="K6" s="1">
        <f t="shared" si="0"/>
        <v>13867.5</v>
      </c>
    </row>
    <row r="7" spans="1:11">
      <c r="A7" s="1">
        <v>4</v>
      </c>
      <c r="B7" s="5" t="s">
        <v>12</v>
      </c>
      <c r="C7" s="6" t="s">
        <v>30</v>
      </c>
      <c r="D7" s="1">
        <v>3</v>
      </c>
      <c r="E7" s="7" t="s">
        <v>16</v>
      </c>
      <c r="F7" s="1">
        <f>274506.2+37401.54+14184.94+21287.01+42440.44</f>
        <v>389820.13</v>
      </c>
      <c r="G7" s="1">
        <f>322961.43+42440.44+1400</f>
        <v>366801.87</v>
      </c>
      <c r="H7" s="1">
        <f t="shared" si="1"/>
        <v>42642.929999999993</v>
      </c>
      <c r="I7" s="1">
        <f>15595.26+4015.41+14</f>
        <v>19624.669999999998</v>
      </c>
      <c r="J7" s="1">
        <v>1</v>
      </c>
      <c r="K7" s="1">
        <f t="shared" si="0"/>
        <v>347177.2</v>
      </c>
    </row>
    <row r="8" spans="1:11">
      <c r="A8" s="1">
        <v>5</v>
      </c>
      <c r="B8" s="5" t="s">
        <v>12</v>
      </c>
      <c r="C8" s="6" t="s">
        <v>31</v>
      </c>
      <c r="D8" s="1">
        <v>4</v>
      </c>
      <c r="E8" s="7" t="s">
        <v>16</v>
      </c>
      <c r="F8" s="1">
        <v>1102.83</v>
      </c>
      <c r="G8" s="1">
        <v>761.74</v>
      </c>
      <c r="H8" s="1">
        <f t="shared" si="1"/>
        <v>579.13999999999987</v>
      </c>
      <c r="I8" s="1">
        <f>190.44+47.61</f>
        <v>238.05</v>
      </c>
      <c r="J8" s="1">
        <v>1</v>
      </c>
      <c r="K8" s="1">
        <f t="shared" si="0"/>
        <v>523.69000000000005</v>
      </c>
    </row>
    <row r="9" spans="1:11">
      <c r="A9" s="1">
        <v>6</v>
      </c>
      <c r="B9" s="5" t="s">
        <v>12</v>
      </c>
      <c r="C9" s="6" t="s">
        <v>32</v>
      </c>
      <c r="D9" s="1">
        <v>5</v>
      </c>
      <c r="E9" s="7" t="s">
        <v>17</v>
      </c>
      <c r="F9" s="1">
        <v>16772.759999999998</v>
      </c>
      <c r="G9" s="1">
        <v>15421.45</v>
      </c>
      <c r="H9" s="1">
        <f t="shared" si="1"/>
        <v>2189.409999999998</v>
      </c>
      <c r="I9" s="1">
        <f>670.48+167.62</f>
        <v>838.1</v>
      </c>
      <c r="J9" s="1">
        <v>1</v>
      </c>
      <c r="K9" s="1">
        <f t="shared" si="0"/>
        <v>14583.35</v>
      </c>
    </row>
    <row r="10" spans="1:11">
      <c r="A10" s="8">
        <v>7</v>
      </c>
      <c r="B10" s="9" t="s">
        <v>12</v>
      </c>
      <c r="C10" s="10" t="s">
        <v>33</v>
      </c>
      <c r="D10" s="11">
        <v>6</v>
      </c>
      <c r="E10" s="12" t="s">
        <v>18</v>
      </c>
      <c r="F10" s="1">
        <v>22477</v>
      </c>
      <c r="G10" s="1">
        <v>22477</v>
      </c>
      <c r="H10" s="1">
        <f t="shared" si="1"/>
        <v>2864.7200000000012</v>
      </c>
      <c r="I10" s="1">
        <f>1542.54+1322.18</f>
        <v>2864.7200000000003</v>
      </c>
      <c r="J10" s="1">
        <v>1</v>
      </c>
      <c r="K10" s="1">
        <f t="shared" si="0"/>
        <v>19612.28</v>
      </c>
    </row>
    <row r="11" spans="1:11">
      <c r="A11" s="22" t="s">
        <v>19</v>
      </c>
      <c r="B11" s="23"/>
      <c r="C11" s="23"/>
      <c r="D11" s="23"/>
      <c r="E11" s="24"/>
      <c r="F11" s="13">
        <f>SUM(F4:F10)</f>
        <v>499340.72000000003</v>
      </c>
      <c r="G11" s="13">
        <f>SUM(G4:G10)</f>
        <v>466067.12</v>
      </c>
      <c r="H11" s="13">
        <f t="shared" ref="H11" si="2">SUM(H4:H9)</f>
        <v>57366.119999999988</v>
      </c>
      <c r="I11" s="13">
        <f t="shared" ref="I11:K11" si="3">SUM(I4:I10)</f>
        <v>26957.239999999998</v>
      </c>
      <c r="J11" s="13">
        <f t="shared" si="3"/>
        <v>7</v>
      </c>
      <c r="K11" s="13">
        <f t="shared" si="3"/>
        <v>439109.88</v>
      </c>
    </row>
    <row r="12" spans="1:11">
      <c r="A12" s="14"/>
      <c r="B12" s="14"/>
      <c r="C12" s="14"/>
      <c r="D12" s="15"/>
      <c r="E12" s="14"/>
      <c r="F12" s="16"/>
      <c r="G12" s="16"/>
      <c r="H12" s="16"/>
      <c r="I12" s="16"/>
      <c r="J12" s="16"/>
      <c r="K12" s="17"/>
    </row>
    <row r="13" spans="1:11">
      <c r="A13" s="15"/>
      <c r="B13" s="15"/>
      <c r="C13" s="18"/>
      <c r="D13" s="15"/>
      <c r="E13" s="14"/>
      <c r="F13" s="15"/>
      <c r="G13" s="15"/>
      <c r="H13" s="15"/>
      <c r="I13" s="15"/>
      <c r="J13" s="15"/>
      <c r="K13" s="15"/>
    </row>
    <row r="14" spans="1:11">
      <c r="A14" s="15"/>
      <c r="B14" s="15"/>
      <c r="C14" s="18"/>
      <c r="D14" s="15"/>
      <c r="E14" s="14"/>
      <c r="F14" s="15"/>
      <c r="G14" s="15"/>
      <c r="H14" s="15"/>
      <c r="I14" s="15"/>
      <c r="J14" s="15"/>
      <c r="K14" s="15"/>
    </row>
  </sheetData>
  <mergeCells count="12">
    <mergeCell ref="J2:K2"/>
    <mergeCell ref="A11:E11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9685039370078741" right="0.19685039370078741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"/>
  <sheetViews>
    <sheetView tabSelected="1" workbookViewId="0">
      <selection sqref="A1:C1"/>
    </sheetView>
  </sheetViews>
  <sheetFormatPr defaultColWidth="8.85546875" defaultRowHeight="15"/>
  <cols>
    <col min="1" max="1" width="8.85546875" style="19"/>
    <col min="2" max="2" width="79" style="19" bestFit="1" customWidth="1"/>
    <col min="3" max="3" width="25.28515625" style="19" customWidth="1"/>
    <col min="4" max="16384" width="8.85546875" style="19"/>
  </cols>
  <sheetData>
    <row r="1" spans="1:66" ht="50.45" customHeight="1">
      <c r="A1" s="34" t="s">
        <v>26</v>
      </c>
      <c r="B1" s="35"/>
      <c r="C1" s="35"/>
    </row>
    <row r="2" spans="1:66">
      <c r="A2" s="36" t="s">
        <v>0</v>
      </c>
      <c r="B2" s="36" t="s">
        <v>20</v>
      </c>
      <c r="C2" s="36" t="s">
        <v>21</v>
      </c>
    </row>
    <row r="3" spans="1:66" ht="26.45" customHeight="1">
      <c r="A3" s="36">
        <v>1</v>
      </c>
      <c r="B3" s="37" t="s">
        <v>22</v>
      </c>
      <c r="C3" s="36">
        <v>32805</v>
      </c>
    </row>
    <row r="4" spans="1:66" ht="31.15" customHeight="1">
      <c r="A4" s="36">
        <v>2</v>
      </c>
      <c r="B4" s="37" t="s">
        <v>23</v>
      </c>
      <c r="C4" s="36">
        <f>372.47+19619.85+7405.92</f>
        <v>27398.239999999998</v>
      </c>
    </row>
    <row r="5" spans="1:66" ht="43.15" customHeight="1">
      <c r="A5" s="38">
        <v>3</v>
      </c>
      <c r="B5" s="37" t="s">
        <v>24</v>
      </c>
      <c r="C5" s="36">
        <v>15531.28</v>
      </c>
    </row>
    <row r="6" spans="1:66" s="20" customFormat="1" ht="60">
      <c r="A6" s="36">
        <v>4</v>
      </c>
      <c r="B6" s="39" t="s">
        <v>34</v>
      </c>
      <c r="C6" s="36">
        <v>0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3"/>
    </row>
    <row r="7" spans="1:66"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უძრავი ქონება</vt:lpstr>
      <vt:lpstr>გაწეული ხარჯების შესახებ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nineli</cp:lastModifiedBy>
  <dcterms:created xsi:type="dcterms:W3CDTF">2025-03-24T15:35:16Z</dcterms:created>
  <dcterms:modified xsi:type="dcterms:W3CDTF">2026-02-17T11:55:30Z</dcterms:modified>
</cp:coreProperties>
</file>