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0400" windowHeight="7770"/>
  </bookViews>
  <sheets>
    <sheet name="shromis anazgaureba 2019" sheetId="1" r:id="rId1"/>
  </sheets>
  <calcPr calcId="152511"/>
</workbook>
</file>

<file path=xl/calcChain.xml><?xml version="1.0" encoding="utf-8"?>
<calcChain xmlns="http://schemas.openxmlformats.org/spreadsheetml/2006/main">
  <c r="F9" i="1" l="1"/>
  <c r="G9" i="1"/>
  <c r="I9" i="1"/>
  <c r="J9" i="1"/>
  <c r="L9" i="1"/>
  <c r="M9" i="1"/>
  <c r="O9" i="1"/>
  <c r="P9" i="1"/>
  <c r="N7" i="1"/>
  <c r="N6" i="1"/>
  <c r="N9" i="1" s="1"/>
  <c r="K7" i="1"/>
  <c r="K6" i="1"/>
  <c r="K9" i="1" s="1"/>
  <c r="H7" i="1"/>
  <c r="H6" i="1"/>
  <c r="H9" i="1" s="1"/>
  <c r="E7" i="1"/>
  <c r="E6" i="1"/>
  <c r="E9" i="1" s="1"/>
  <c r="K8" i="1"/>
  <c r="H8" i="1"/>
  <c r="E8" i="1"/>
  <c r="N8" i="1"/>
  <c r="B7" i="1" l="1"/>
  <c r="B6" i="1"/>
  <c r="B9" i="1" s="1"/>
  <c r="B8" i="1"/>
  <c r="D8" i="1" l="1"/>
  <c r="D7" i="1" l="1"/>
  <c r="D6" i="1"/>
  <c r="D9" i="1" s="1"/>
  <c r="C6" i="1"/>
  <c r="C7" i="1" l="1"/>
  <c r="C9" i="1" s="1"/>
</calcChain>
</file>

<file path=xl/sharedStrings.xml><?xml version="1.0" encoding="utf-8"?>
<sst xmlns="http://schemas.openxmlformats.org/spreadsheetml/2006/main" count="27" uniqueCount="16">
  <si>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</si>
  <si>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</si>
  <si>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</si>
  <si>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</si>
  <si>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</si>
  <si>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</si>
  <si>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</si>
  <si>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</si>
  <si>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</si>
  <si>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</si>
  <si>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</si>
  <si>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</si>
  <si>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</si>
  <si>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 xml:space="preserve">ფულადი  ჯილდო </t>
  </si>
  <si>
    <t>ფულადი ჯილდო</t>
  </si>
  <si>
    <t>ცნობა
აჭარის ავტონომიური რესპუბლიკის განათლების, კულტურისა და სპორტის სამინისტროს მიერ 2019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</si>
</sst>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left" wrapText="1" shrinkToFi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9"/>
  <sheetViews>
    <sheetView tabSelected="1" workbookViewId="0">
      <selection sqref="A1:O2"/>
    </sheetView>
  </sheetViews>
  <sheetFormatPr defaultRowHeight="14.25"/>
  <cols>
    <col min="1" max="1" width="42.125" customWidth="1"/>
    <col min="2" max="2" width="11.75" customWidth="1"/>
    <col min="3" max="3" width="11" customWidth="1"/>
    <col min="4" max="4" width="10.25" customWidth="1"/>
  </cols>
  <sheetData>
    <row r="1" spans="1:16">
      <c r="A1" s="12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44.2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>
      <c r="A3" s="15" t="s">
        <v>0</v>
      </c>
      <c r="B3" s="15" t="s">
        <v>1</v>
      </c>
      <c r="C3" s="15"/>
      <c r="D3" s="15"/>
      <c r="E3" s="11" t="s">
        <v>2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>
      <c r="A4" s="15"/>
      <c r="B4" s="15" t="s">
        <v>3</v>
      </c>
      <c r="C4" s="15" t="s">
        <v>4</v>
      </c>
      <c r="D4" s="15" t="s">
        <v>13</v>
      </c>
      <c r="E4" s="11" t="s">
        <v>5</v>
      </c>
      <c r="F4" s="11"/>
      <c r="G4" s="11"/>
      <c r="H4" s="11" t="s">
        <v>6</v>
      </c>
      <c r="I4" s="11"/>
      <c r="J4" s="11"/>
      <c r="K4" s="11" t="s">
        <v>7</v>
      </c>
      <c r="L4" s="11"/>
      <c r="M4" s="11"/>
      <c r="N4" s="11" t="s">
        <v>8</v>
      </c>
      <c r="O4" s="11"/>
      <c r="P4" s="11"/>
    </row>
    <row r="5" spans="1:16">
      <c r="A5" s="15"/>
      <c r="B5" s="15"/>
      <c r="C5" s="15"/>
      <c r="D5" s="15"/>
      <c r="E5" s="1" t="s">
        <v>3</v>
      </c>
      <c r="F5" s="1" t="s">
        <v>4</v>
      </c>
      <c r="G5" s="1" t="s">
        <v>14</v>
      </c>
      <c r="H5" s="1" t="s">
        <v>3</v>
      </c>
      <c r="I5" s="1" t="s">
        <v>4</v>
      </c>
      <c r="J5" s="1" t="s">
        <v>14</v>
      </c>
      <c r="K5" s="1" t="s">
        <v>3</v>
      </c>
      <c r="L5" s="1" t="s">
        <v>4</v>
      </c>
      <c r="M5" s="1" t="s">
        <v>14</v>
      </c>
      <c r="N5" s="1" t="s">
        <v>3</v>
      </c>
      <c r="O5" s="1" t="s">
        <v>4</v>
      </c>
      <c r="P5" s="1" t="s">
        <v>14</v>
      </c>
    </row>
    <row r="6" spans="1:16">
      <c r="A6" s="6" t="s">
        <v>9</v>
      </c>
      <c r="B6" s="2">
        <f>E6+H6+K6+N6</f>
        <v>190039.21999999997</v>
      </c>
      <c r="C6" s="2">
        <f t="shared" ref="C6:D8" si="0">F6+I6+L6+O6</f>
        <v>0</v>
      </c>
      <c r="D6" s="8">
        <f t="shared" si="0"/>
        <v>0</v>
      </c>
      <c r="E6" s="8">
        <f>15250+18650+18650</f>
        <v>52550</v>
      </c>
      <c r="F6" s="8"/>
      <c r="G6" s="8"/>
      <c r="H6" s="8">
        <f>18650+16795.45+11332.73</f>
        <v>46778.179999999993</v>
      </c>
      <c r="I6" s="8"/>
      <c r="J6" s="8"/>
      <c r="K6" s="9">
        <f>13404.54+11550+11742.86</f>
        <v>36697.4</v>
      </c>
      <c r="L6" s="9"/>
      <c r="M6" s="3"/>
      <c r="N6" s="4">
        <f>16713.64+18650+18650</f>
        <v>54013.64</v>
      </c>
      <c r="O6" s="4">
        <v>0</v>
      </c>
      <c r="P6" s="4">
        <v>0</v>
      </c>
    </row>
    <row r="7" spans="1:16">
      <c r="A7" s="6" t="s">
        <v>10</v>
      </c>
      <c r="B7" s="7">
        <f>E7+H7+K7+N7</f>
        <v>958878.91999999993</v>
      </c>
      <c r="C7" s="2">
        <f t="shared" si="0"/>
        <v>3717.83</v>
      </c>
      <c r="D7" s="8">
        <f t="shared" si="0"/>
        <v>65096</v>
      </c>
      <c r="E7" s="8">
        <f>100693.48+99146.52+101140.26-52550</f>
        <v>248430.26</v>
      </c>
      <c r="F7" s="8"/>
      <c r="G7" s="8"/>
      <c r="H7" s="8">
        <f>98439.96+98286.5+91692.22-46778.18</f>
        <v>241640.50000000006</v>
      </c>
      <c r="I7" s="8"/>
      <c r="J7" s="8"/>
      <c r="K7" s="9">
        <f>91679.58+91721.9+86933.79-36697.4</f>
        <v>233637.86999999997</v>
      </c>
      <c r="L7" s="9">
        <v>3717.83</v>
      </c>
      <c r="M7" s="3"/>
      <c r="N7" s="4">
        <f>98160.28+97413.21+93379.44-54013.64+231</f>
        <v>235170.28999999998</v>
      </c>
      <c r="O7" s="4">
        <v>0</v>
      </c>
      <c r="P7" s="4">
        <v>65096</v>
      </c>
    </row>
    <row r="8" spans="1:16" ht="32.25" customHeight="1">
      <c r="A8" s="10" t="s">
        <v>12</v>
      </c>
      <c r="B8" s="7">
        <f>E8+H8+K8+N8</f>
        <v>244791.32</v>
      </c>
      <c r="C8" s="4">
        <v>0</v>
      </c>
      <c r="D8" s="8">
        <f t="shared" si="0"/>
        <v>12310</v>
      </c>
      <c r="E8" s="8">
        <f>18100+18100+18794.74</f>
        <v>54994.740000000005</v>
      </c>
      <c r="F8" s="8"/>
      <c r="G8" s="8"/>
      <c r="H8" s="8">
        <f>18646.17+16859.09+19103.27</f>
        <v>54608.53</v>
      </c>
      <c r="I8" s="8"/>
      <c r="J8" s="8"/>
      <c r="K8" s="8">
        <f>22375.49+22623.81+22852.38</f>
        <v>67851.680000000008</v>
      </c>
      <c r="L8" s="8"/>
      <c r="M8" s="4"/>
      <c r="N8" s="4">
        <f>22190.91+22300+35155.46-12310</f>
        <v>67336.37</v>
      </c>
      <c r="O8" s="4"/>
      <c r="P8" s="4">
        <v>12310</v>
      </c>
    </row>
    <row r="9" spans="1:16" ht="15">
      <c r="A9" s="5" t="s">
        <v>11</v>
      </c>
      <c r="B9" s="4">
        <f>SUM(B6:B8)</f>
        <v>1393709.46</v>
      </c>
      <c r="C9" s="7">
        <f t="shared" ref="C9:P9" si="1">SUM(C6:C8)</f>
        <v>3717.83</v>
      </c>
      <c r="D9" s="7">
        <f t="shared" si="1"/>
        <v>77406</v>
      </c>
      <c r="E9" s="7">
        <f t="shared" si="1"/>
        <v>355975</v>
      </c>
      <c r="F9" s="7">
        <f t="shared" si="1"/>
        <v>0</v>
      </c>
      <c r="G9" s="7">
        <f t="shared" si="1"/>
        <v>0</v>
      </c>
      <c r="H9" s="7">
        <f t="shared" si="1"/>
        <v>343027.21000000008</v>
      </c>
      <c r="I9" s="7">
        <f t="shared" si="1"/>
        <v>0</v>
      </c>
      <c r="J9" s="7">
        <f t="shared" si="1"/>
        <v>0</v>
      </c>
      <c r="K9" s="7">
        <f t="shared" si="1"/>
        <v>338186.94999999995</v>
      </c>
      <c r="L9" s="7">
        <f t="shared" si="1"/>
        <v>3717.83</v>
      </c>
      <c r="M9" s="7">
        <f t="shared" si="1"/>
        <v>0</v>
      </c>
      <c r="N9" s="7">
        <f t="shared" si="1"/>
        <v>356520.3</v>
      </c>
      <c r="O9" s="7">
        <f t="shared" si="1"/>
        <v>0</v>
      </c>
      <c r="P9" s="7">
        <f t="shared" si="1"/>
        <v>77406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shromis anazgaureba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zviadi</cp:lastModifiedBy>
  <dcterms:created xsi:type="dcterms:W3CDTF">2017-05-29T07:52:59Z</dcterms:created>
  <dcterms:modified xsi:type="dcterms:W3CDTF">2020-05-07T06:30:08Z</dcterms:modified>
</cp:coreProperties>
</file>