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 (4)" sheetId="6" r:id="rId1"/>
  </sheets>
  <definedNames>
    <definedName name="_xlnm._FilterDatabase" localSheetId="0" hidden="1">'Лист1 (4)'!$A$8:$P$136</definedName>
    <definedName name="_xlnm.Print_Area" localSheetId="0">'Лист1 (4)'!$A$2:$AI$418</definedName>
  </definedNames>
  <calcPr calcId="152511"/>
</workbook>
</file>

<file path=xl/calcChain.xml><?xml version="1.0" encoding="utf-8"?>
<calcChain xmlns="http://schemas.openxmlformats.org/spreadsheetml/2006/main">
  <c r="L98" i="6" l="1"/>
  <c r="L97" i="6"/>
  <c r="L96" i="6"/>
  <c r="L95" i="6"/>
  <c r="L94" i="6"/>
  <c r="L93" i="6"/>
  <c r="L92" i="6"/>
  <c r="L91" i="6"/>
  <c r="L90" i="6"/>
  <c r="L89" i="6"/>
  <c r="L88" i="6"/>
  <c r="L87" i="6"/>
  <c r="L86" i="6"/>
  <c r="L84" i="6"/>
  <c r="L83" i="6"/>
  <c r="L82" i="6"/>
  <c r="L81" i="6"/>
  <c r="L80" i="6"/>
  <c r="L79" i="6"/>
  <c r="L78" i="6"/>
  <c r="L77" i="6"/>
  <c r="L76" i="6"/>
  <c r="L75" i="6"/>
  <c r="L73" i="6"/>
  <c r="L72" i="6"/>
  <c r="L71" i="6"/>
  <c r="L69" i="6"/>
  <c r="L68" i="6"/>
  <c r="L67" i="6"/>
  <c r="L66" i="6"/>
  <c r="L65" i="6"/>
  <c r="L63" i="6"/>
  <c r="L62" i="6"/>
  <c r="L61" i="6"/>
  <c r="L60" i="6"/>
  <c r="L58" i="6"/>
  <c r="L57" i="6"/>
  <c r="L56" i="6"/>
  <c r="L55" i="6"/>
  <c r="L53" i="6"/>
  <c r="L52" i="6"/>
  <c r="L51" i="6"/>
  <c r="L50" i="6"/>
  <c r="L48" i="6"/>
  <c r="L47" i="6"/>
  <c r="L45" i="6"/>
  <c r="L44" i="6"/>
  <c r="L43" i="6"/>
  <c r="L42" i="6"/>
  <c r="L40" i="6"/>
  <c r="L39" i="6"/>
  <c r="L38" i="6"/>
  <c r="L37" i="6"/>
  <c r="L36" i="6"/>
  <c r="L34" i="6"/>
  <c r="L33" i="6"/>
  <c r="L32" i="6"/>
  <c r="L31" i="6"/>
  <c r="L30" i="6"/>
  <c r="L28" i="6"/>
  <c r="L27" i="6"/>
  <c r="L26" i="6"/>
  <c r="L25" i="6"/>
  <c r="L24" i="6"/>
  <c r="L23" i="6"/>
  <c r="L22" i="6"/>
  <c r="L21" i="6"/>
  <c r="L19" i="6"/>
  <c r="L18" i="6"/>
  <c r="L17" i="6"/>
  <c r="L16" i="6"/>
  <c r="L15" i="6"/>
  <c r="L14" i="6"/>
  <c r="L13" i="6"/>
  <c r="L12" i="6"/>
  <c r="L11" i="6"/>
  <c r="L10" i="6"/>
  <c r="L9" i="6"/>
  <c r="K126" i="6"/>
  <c r="K125" i="6"/>
  <c r="K124" i="6"/>
  <c r="L118" i="6"/>
  <c r="L117" i="6"/>
  <c r="L115" i="6"/>
  <c r="L114" i="6"/>
  <c r="L111" i="6"/>
  <c r="L110" i="6"/>
  <c r="L109" i="6"/>
  <c r="L108" i="6"/>
  <c r="L106" i="6"/>
  <c r="L105" i="6"/>
  <c r="L104" i="6"/>
  <c r="L116" i="6"/>
  <c r="L113" i="6"/>
  <c r="L112" i="6"/>
  <c r="L107" i="6"/>
  <c r="L20" i="6" l="1"/>
</calcChain>
</file>

<file path=xl/sharedStrings.xml><?xml version="1.0" encoding="utf-8"?>
<sst xmlns="http://schemas.openxmlformats.org/spreadsheetml/2006/main" count="515" uniqueCount="340">
  <si>
    <t>ცნობა</t>
  </si>
  <si>
    <t>№</t>
  </si>
  <si>
    <t>შესყიდული საქონლის ან მომსახურების დასახელება</t>
  </si>
  <si>
    <t>შესყიდვის საშუალება</t>
  </si>
  <si>
    <t>მიმწოდებლის დასახელება</t>
  </si>
  <si>
    <t>ხელშეკრულება</t>
  </si>
  <si>
    <t>საქონლის ან მომსახურების მიწოდება</t>
  </si>
  <si>
    <t>N</t>
  </si>
  <si>
    <t>შესყიდვის განხორციელების ვადა/თარიღი</t>
  </si>
  <si>
    <t>aWaris a.r .ჯანმრთელობისა და სოციალური დაცვის სამინისტროს შიდა აუდიტის დეპარტამენტს</t>
  </si>
  <si>
    <t>ბიუჯეტის დაგეგმვისა და სახელმწიფო შესყიდვების დეპარტამენტის</t>
  </si>
  <si>
    <t>2013 წლის 1 იანვრიდან 2013 წლის 1 ივნისამდე  განხორციელებული სახელმწიფო შესყიდვების შესახებ</t>
  </si>
  <si>
    <t>სსიპ ,,სახელისუფლებო სპეციალური კავშირების სააგენტო“</t>
  </si>
  <si>
    <t>გ.შ.</t>
  </si>
  <si>
    <t>კაბელური ტელევიზია</t>
  </si>
  <si>
    <t>საკანცელარიო საქონელი</t>
  </si>
  <si>
    <t>ხელშეკრულების ღირებულება</t>
  </si>
  <si>
    <t>საწვავი (ბენზინი)</t>
  </si>
  <si>
    <t xml:space="preserve">სატელეკომუნიკაციო მომსახურების </t>
  </si>
  <si>
    <t>საბანერო მომსახურება</t>
  </si>
  <si>
    <t>მოქმედების ვადა</t>
  </si>
  <si>
    <t>შპს ,,სერვ.ჯი“</t>
  </si>
  <si>
    <t>გაზეთების მოწოდება</t>
  </si>
  <si>
    <t>შპს ბათუმი-ექსპრესი“</t>
  </si>
  <si>
    <t>ავტომანქანების რემონტი</t>
  </si>
  <si>
    <t>შპს ,,tv era~</t>
  </si>
  <si>
    <t>კოდექსის განახლება</t>
  </si>
  <si>
    <t>ინდ.მეწარმე ბადრი გორაძე</t>
  </si>
  <si>
    <t>სხვადასხვა სახის წარმ. დანიშნ.საქონელი</t>
  </si>
  <si>
    <t>საბეჭდი ქაღალდი</t>
  </si>
  <si>
    <t>სატენდერო ღირებულება</t>
  </si>
  <si>
    <t>სახელშეკრულებო თანხა</t>
  </si>
  <si>
    <t>გამარჯვებული</t>
  </si>
  <si>
    <t>კონსოლიდირებული ტენდერი</t>
  </si>
  <si>
    <t>შპს ,,ახალი ამბების სააგენტო კაუკასუსნიუსი“</t>
  </si>
  <si>
    <t>სერვერზე ჰოსტინგის გამოყოფა</t>
  </si>
  <si>
    <t>საინფორმაციო ვიდეო რგოლის დამზადება</t>
  </si>
  <si>
    <t>ხელშეკრულების ნომერი</t>
  </si>
  <si>
    <t xml:space="preserve">შპს რომპეტროლ საქართველო </t>
  </si>
  <si>
    <t>სპეცკავშირის სიტემით საკომუნიკაციო მომსახურება</t>
  </si>
  <si>
    <t>პროგრამული უზრუნველყოფა</t>
  </si>
  <si>
    <t>საფინანსო ანალიტიკური სამსახური</t>
  </si>
  <si>
    <t>ა(ა)იპ ,,მედიალაინი“</t>
  </si>
  <si>
    <t>CMR</t>
  </si>
  <si>
    <t>შპს ,,თეგეტა მოტორსი“</t>
  </si>
  <si>
    <t>საბურავები</t>
  </si>
  <si>
    <t>ე.ტ.</t>
  </si>
  <si>
    <t>მონაწილე პრეტენდენტები</t>
  </si>
  <si>
    <t>განცხადების N</t>
  </si>
  <si>
    <t>შპს ,,კია მოტორს ჯორჯია“</t>
  </si>
  <si>
    <t>მაგიდის კომპიუტერები</t>
  </si>
  <si>
    <t>შპს ,,იუ ჯი თი“</t>
  </si>
  <si>
    <t>ტენდერები</t>
  </si>
  <si>
    <t>არასახელმწიფო შესყიდვა</t>
  </si>
  <si>
    <t>საფოსტო მომსახურება</t>
  </si>
  <si>
    <t>შპს ,,საქართველოს ფოსტა“</t>
  </si>
  <si>
    <t>საექსპერტო მომსახურება</t>
  </si>
  <si>
    <t>სამხარაულის სასამართლო ექსპერტიზა</t>
  </si>
  <si>
    <t>დარჩენილი</t>
  </si>
  <si>
    <t>შპს ,,თეგი“</t>
  </si>
  <si>
    <t>გრაფიკული დიზაინის შექმნა</t>
  </si>
  <si>
    <t>ბროშურები, პოსტერები</t>
  </si>
  <si>
    <t xml:space="preserve">                              ი ნ ფ ო რ მ ა ც ი ა
განხორციელებული სახელმწიფო შესყიდვების შესახებ 
     2018 წელი </t>
  </si>
  <si>
    <t>შპს ,,ენგადი“</t>
  </si>
  <si>
    <r>
      <t>შპს ,,</t>
    </r>
    <r>
      <rPr>
        <sz val="10"/>
        <color theme="1"/>
        <rFont val="Sylfaen"/>
        <family val="1"/>
        <charset val="204"/>
      </rPr>
      <t>ETALONI 2012“</t>
    </r>
  </si>
  <si>
    <t>ყვავილების თაიგულები</t>
  </si>
  <si>
    <t>სასმელი წყალი</t>
  </si>
  <si>
    <t>ინდ.მეწარმე ამირან დიასამიძე</t>
  </si>
  <si>
    <t>ჰიგიენური საშუალებები</t>
  </si>
  <si>
    <t>ინდ.მეწარმე ისაკ ნინიძე</t>
  </si>
  <si>
    <t>შპს ,,ორანიე ლეუ“</t>
  </si>
  <si>
    <t>კ.ტ</t>
  </si>
  <si>
    <t>შპს კომპანია ჯეოსმ;</t>
  </si>
  <si>
    <t>სს სილქნეტი</t>
  </si>
  <si>
    <t>შპს ,,კანცბუმი“</t>
  </si>
  <si>
    <t>შპს ,,ულტრა“</t>
  </si>
  <si>
    <t>შპს ,,პენსან ჯორჯია“</t>
  </si>
  <si>
    <t>cpv</t>
  </si>
  <si>
    <t>ტელეფონის აპარატი</t>
  </si>
  <si>
    <t>სიგელები</t>
  </si>
  <si>
    <t>შპს გ.კ. ჯგუფი</t>
  </si>
  <si>
    <t>ავტომანქ.ტექნ.მომსახურება</t>
  </si>
  <si>
    <t>ტორტი</t>
  </si>
  <si>
    <t>შპს დონა</t>
  </si>
  <si>
    <t>ინფორმაციის გამოქვეყნება</t>
  </si>
  <si>
    <t>შპს ,,გაზეთი ბათუმელები“</t>
  </si>
  <si>
    <t>გადაუდებელი</t>
  </si>
  <si>
    <t>შპს ,,ელიტ ელექტრონიქსი“</t>
  </si>
  <si>
    <t>შპს ,,გეპა“</t>
  </si>
  <si>
    <t>მოდემი</t>
  </si>
  <si>
    <t>შპს ,,რიალ აუდიტი“</t>
  </si>
  <si>
    <t>ინდ.მეწარმე ნესტან შერვაშიძე</t>
  </si>
  <si>
    <t>ზეთები</t>
  </si>
  <si>
    <t>ფილტრი</t>
  </si>
  <si>
    <t>ინტერნეტი</t>
  </si>
  <si>
    <t>შპს ადელაინი</t>
  </si>
  <si>
    <t>შპს ირბათ ფ.ნ.</t>
  </si>
  <si>
    <t>ავტომანქანების დაზღვევა</t>
  </si>
  <si>
    <t>კომპიუტერული მოწყობილობების ტექნიკური მომსახურება და შეკეთება</t>
  </si>
  <si>
    <t>ენერგომომარაგების აქსესუარები</t>
  </si>
  <si>
    <t>აგვისტო</t>
  </si>
  <si>
    <t>სექტემბერი</t>
  </si>
  <si>
    <t>ოქტ.</t>
  </si>
  <si>
    <t>ნოემბ.</t>
  </si>
  <si>
    <t>დეკემბ.</t>
  </si>
  <si>
    <t>შპს ,,ინტერავტო თრეითინგი“</t>
  </si>
  <si>
    <t>სს ფრანს ავტო</t>
  </si>
  <si>
    <t>CMR190196305</t>
  </si>
  <si>
    <t>CMR200000962</t>
  </si>
  <si>
    <t>02/119</t>
  </si>
  <si>
    <t>CMR200000970</t>
  </si>
  <si>
    <t>02//120</t>
  </si>
  <si>
    <t>02/121</t>
  </si>
  <si>
    <t>CMR200000999</t>
  </si>
  <si>
    <t>ექსკლუზივი</t>
  </si>
  <si>
    <t>02/122</t>
  </si>
  <si>
    <t>CMR200001006</t>
  </si>
  <si>
    <t>CMR200001009</t>
  </si>
  <si>
    <t>02/123</t>
  </si>
  <si>
    <t>CMR200001205</t>
  </si>
  <si>
    <t>CMR200001208</t>
  </si>
  <si>
    <t>02/124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</si>
  <si>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</si>
  <si>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</si>
  <si>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</si>
  <si>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</si>
  <si>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</si>
  <si>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</si>
  <si>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</si>
  <si>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02/125</t>
  </si>
  <si>
    <t>CMR200001212</t>
  </si>
  <si>
    <t>02/126</t>
  </si>
  <si>
    <t>CMR200001248</t>
  </si>
  <si>
    <t>02/127</t>
  </si>
  <si>
    <t>CMR200001251</t>
  </si>
  <si>
    <t>02/128</t>
  </si>
  <si>
    <t>CMR200001262</t>
  </si>
  <si>
    <t>02/129</t>
  </si>
  <si>
    <t>მონაცემთა შენახვა</t>
  </si>
  <si>
    <t>შპს ,,ქლაუდვეი“</t>
  </si>
  <si>
    <t>02/130</t>
  </si>
  <si>
    <t>CMR200009073</t>
  </si>
  <si>
    <t>02/132</t>
  </si>
  <si>
    <t>CMR200009093</t>
  </si>
  <si>
    <t>02/133</t>
  </si>
  <si>
    <t>CMR200010670</t>
  </si>
  <si>
    <t>02/134</t>
  </si>
  <si>
    <t>CMR200011018</t>
  </si>
  <si>
    <t>02/135</t>
  </si>
  <si>
    <t>CMR200012147</t>
  </si>
  <si>
    <t>02/136</t>
  </si>
  <si>
    <t>CMR200012168</t>
  </si>
  <si>
    <t>CMR200018565</t>
  </si>
  <si>
    <t>02/137</t>
  </si>
  <si>
    <t>ბლოკნოტები
ტელეფონის აპარატები</t>
  </si>
  <si>
    <t>CMR200024328</t>
  </si>
  <si>
    <t>02/138</t>
  </si>
  <si>
    <t>CMR200024346</t>
  </si>
  <si>
    <t>02/139</t>
  </si>
  <si>
    <t>02/140</t>
  </si>
  <si>
    <t>CMR200024359</t>
  </si>
  <si>
    <t>02/141</t>
  </si>
  <si>
    <t>CMR200033574</t>
  </si>
  <si>
    <t>CMR200035652</t>
  </si>
  <si>
    <t>CMR200029736</t>
  </si>
  <si>
    <t>02/142</t>
  </si>
  <si>
    <t>CMR200035611</t>
  </si>
  <si>
    <t>02/143</t>
  </si>
  <si>
    <t>აუდიტორული მომსახურება</t>
  </si>
  <si>
    <t>CMR200039918</t>
  </si>
  <si>
    <t>CMR200041365</t>
  </si>
  <si>
    <t>02/144</t>
  </si>
  <si>
    <t>02/145</t>
  </si>
  <si>
    <t>CMR200042163</t>
  </si>
  <si>
    <t>CMR200045560</t>
  </si>
  <si>
    <t>02/146</t>
  </si>
  <si>
    <t>CMR200052134</t>
  </si>
  <si>
    <t>02/147</t>
  </si>
  <si>
    <t>CMR200052887</t>
  </si>
  <si>
    <t>სადეზინფექციო ხსნარები</t>
  </si>
  <si>
    <t>შპს ,,ბათუმის სამედიცინო სახლი“</t>
  </si>
  <si>
    <t>02/148</t>
  </si>
  <si>
    <t>CMR200054584</t>
  </si>
  <si>
    <t>სამედიცინო ნიღაბი</t>
  </si>
  <si>
    <t>შპს ,,ბიოიმპიანტ ჯორჯია“</t>
  </si>
  <si>
    <t>02/149</t>
  </si>
  <si>
    <t>CMR200054661</t>
  </si>
  <si>
    <t>CMR200057063</t>
  </si>
  <si>
    <t>02/150</t>
  </si>
  <si>
    <t>შეკვეთით ნაბეჭდი მასალა</t>
  </si>
  <si>
    <t>CMR200055798</t>
  </si>
  <si>
    <t>შპს ,,სუფთა სახლი“</t>
  </si>
  <si>
    <t>02/151</t>
  </si>
  <si>
    <t>CMR200056862</t>
  </si>
  <si>
    <t>02/152</t>
  </si>
  <si>
    <t>CMR200056768</t>
  </si>
  <si>
    <t>შაქარი</t>
  </si>
  <si>
    <t>შპს ,,ლ ჯორჯია“</t>
  </si>
  <si>
    <t>02/153</t>
  </si>
  <si>
    <t>CMR200058526</t>
  </si>
  <si>
    <t>ფქვილი,შაქარი,მარილი,მაკარონი,შვრიის ფანტელი</t>
  </si>
  <si>
    <t>CMR200058543</t>
  </si>
  <si>
    <t>შპს ,,ნაზილ ბე“</t>
  </si>
  <si>
    <t>02/154</t>
  </si>
  <si>
    <t>მცენარეული ზეთი</t>
  </si>
  <si>
    <t>შპს ,,თიკო“</t>
  </si>
  <si>
    <t>02/155</t>
  </si>
  <si>
    <t>CMR200058556</t>
  </si>
  <si>
    <t>ბრინჯი, წიწიბურა</t>
  </si>
  <si>
    <t>შპს ,,პოლა“</t>
  </si>
  <si>
    <t>02/156</t>
  </si>
  <si>
    <t>CMR200058493</t>
  </si>
  <si>
    <t>02/157</t>
  </si>
  <si>
    <t>CMR200061282</t>
  </si>
  <si>
    <t>CMR200061284</t>
  </si>
  <si>
    <t>სანოტარო მომსახურება</t>
  </si>
  <si>
    <t>554-05</t>
  </si>
  <si>
    <t>ფიზ.პირი მაია კახიძე</t>
  </si>
  <si>
    <t>CMR200063829</t>
  </si>
  <si>
    <t>02/159</t>
  </si>
  <si>
    <t>CMR200064221</t>
  </si>
  <si>
    <t>კომპიუტერული აქსესუარები</t>
  </si>
  <si>
    <t>02/160</t>
  </si>
  <si>
    <t>02/158</t>
  </si>
  <si>
    <t>CMR200064223</t>
  </si>
  <si>
    <t>ძრავის ზეთი</t>
  </si>
  <si>
    <t>CMR200064233</t>
  </si>
  <si>
    <t>02/161</t>
  </si>
  <si>
    <t>CMR200064227</t>
  </si>
  <si>
    <t>შპს ,,ჯორჯიან ექსპრესი“</t>
  </si>
  <si>
    <t>02/162</t>
  </si>
  <si>
    <t>CMR200064228</t>
  </si>
  <si>
    <t>სხვადასხვა ფორმის საკურიერო მომსახურებები</t>
  </si>
  <si>
    <t>პროგრამული უზრუნველყოფის შემუშავება ბუღალტრული აღრიცხვისთვის</t>
  </si>
  <si>
    <t>CMR200065358</t>
  </si>
  <si>
    <t>შპს ერთიგონი</t>
  </si>
  <si>
    <t>02/163</t>
  </si>
  <si>
    <t>02/164</t>
  </si>
  <si>
    <t>CMR200066828</t>
  </si>
  <si>
    <t>CMR200067727</t>
  </si>
  <si>
    <t>შაქარი,ჩაი,სუპები</t>
  </si>
  <si>
    <t>02/165</t>
  </si>
  <si>
    <t>CMR200067773</t>
  </si>
  <si>
    <t>02/166</t>
  </si>
  <si>
    <t>02/167</t>
  </si>
  <si>
    <t>CMR200067777</t>
  </si>
  <si>
    <t>დაკონსერვებული სოკო</t>
  </si>
  <si>
    <t>შვრიის ფანტელი</t>
  </si>
  <si>
    <t>CMR200067779</t>
  </si>
  <si>
    <t>მარილი,საფუარი</t>
  </si>
  <si>
    <t>შპს ,,ჯიბე“</t>
  </si>
  <si>
    <t>02/168</t>
  </si>
  <si>
    <t>CMR200067780</t>
  </si>
  <si>
    <t>02/169</t>
  </si>
  <si>
    <t>02/170</t>
  </si>
  <si>
    <t>CMR200067789</t>
  </si>
  <si>
    <t>CMR200067799</t>
  </si>
  <si>
    <t>ხორბლის ფქვილი</t>
  </si>
  <si>
    <t>შპს ალეკო“</t>
  </si>
  <si>
    <t>02/171</t>
  </si>
  <si>
    <t>CMR200067801</t>
  </si>
  <si>
    <t>პოლიეთილენის პარკები</t>
  </si>
  <si>
    <t>შპს ზუგო</t>
  </si>
  <si>
    <t>02/172</t>
  </si>
  <si>
    <t>CMR200067805</t>
  </si>
  <si>
    <t>02/173</t>
  </si>
  <si>
    <t>CMR200067856</t>
  </si>
  <si>
    <t>ავტოსადგომთა მომსახურებები</t>
  </si>
  <si>
    <t>შპს ბათუმის ავტოტრანსპორტი</t>
  </si>
  <si>
    <t>02/174</t>
  </si>
  <si>
    <t>CMR200070683</t>
  </si>
  <si>
    <t>CMR200071530</t>
  </si>
  <si>
    <t>sigeli</t>
  </si>
  <si>
    <t>02/175</t>
  </si>
  <si>
    <t>CMR200072377</t>
  </si>
  <si>
    <t>CMR200075000</t>
  </si>
  <si>
    <t>მანქანების შეკეთება და ტექნიკური მომსახურება</t>
  </si>
  <si>
    <t>02/176</t>
  </si>
  <si>
    <t>CMR200076192</t>
  </si>
  <si>
    <t>02/177</t>
  </si>
  <si>
    <t>CMR200076874</t>
  </si>
  <si>
    <t xml:space="preserve">შპს კპი-ჯორჯია </t>
  </si>
  <si>
    <t>სამედიცინო მოწყობილობები</t>
  </si>
  <si>
    <t>02/178</t>
  </si>
  <si>
    <t>CMR200079017</t>
  </si>
  <si>
    <t>სახელმწიფოებრივი და საზოგადოებრივი მნიშვნელობის ღონისძიება</t>
  </si>
  <si>
    <t>02/179</t>
  </si>
  <si>
    <t>02/180</t>
  </si>
  <si>
    <t>CMR200079022</t>
  </si>
  <si>
    <t>შპს კპი-ქირურგია</t>
  </si>
  <si>
    <t>CMR200079025</t>
  </si>
  <si>
    <t>შპს კპი-ჯგუფი</t>
  </si>
  <si>
    <t>შპს მირკო</t>
  </si>
  <si>
    <t>02/181</t>
  </si>
  <si>
    <t>CMR200079040</t>
  </si>
  <si>
    <t>02/182</t>
  </si>
  <si>
    <t>შპს ,,ემტექი“</t>
  </si>
  <si>
    <t>CMR200079050</t>
  </si>
  <si>
    <t>CMR200080858</t>
  </si>
  <si>
    <t>02/183</t>
  </si>
  <si>
    <t>CMR200081416</t>
  </si>
  <si>
    <t>CMR200081678</t>
  </si>
  <si>
    <t>CMR200082243</t>
  </si>
  <si>
    <t>შპს პოლიგრაფ-სერვისი</t>
  </si>
  <si>
    <t>02/185</t>
  </si>
  <si>
    <t>02/184</t>
  </si>
  <si>
    <t>პაკეტები</t>
  </si>
  <si>
    <t>CMR200081657</t>
  </si>
  <si>
    <t>CON190000599-00197</t>
  </si>
  <si>
    <t>CON190000530-00029</t>
  </si>
  <si>
    <t>სს პსპ დაზღვევა</t>
  </si>
  <si>
    <t>CON190000598-00346</t>
  </si>
  <si>
    <t>CON190000471-00087</t>
  </si>
  <si>
    <t>საწვავი (დიზელი)</t>
  </si>
  <si>
    <t>CON190000603-00028</t>
  </si>
  <si>
    <t>პორტაბელური კომპიუტერები (ლეპტოპები)</t>
  </si>
  <si>
    <t>CON190000758-00010</t>
  </si>
  <si>
    <t>CON190000713-00020</t>
  </si>
  <si>
    <t>CON190000375-00125</t>
  </si>
  <si>
    <t>სატრანსპორტო საშუალებებისა და მათთან დაკავშირებული მოწყობილობების შეკეთება,</t>
  </si>
  <si>
    <t xml:space="preserve"> სს ფრანს ავტო</t>
  </si>
  <si>
    <t>კარტრიჯი</t>
  </si>
  <si>
    <t>CON170000039-00081</t>
  </si>
  <si>
    <t>CON180000002-00160</t>
  </si>
  <si>
    <t>CON200000113-00138</t>
  </si>
  <si>
    <t>CON200000130-00117</t>
  </si>
  <si>
    <t>CON200000135-00013</t>
  </si>
  <si>
    <t>CON190000375-00137</t>
  </si>
  <si>
    <t>კონვერტები</t>
  </si>
  <si>
    <t>ტონერიანი კარტრიჯები</t>
  </si>
  <si>
    <t>NAT190023222</t>
  </si>
  <si>
    <t>NAT190023225</t>
  </si>
  <si>
    <t>NAT190025134</t>
  </si>
  <si>
    <t>მათემოტორსი,  შპს ვს-მოტორსი; თეგეტა მოტორსი; ,,ირბათ-ფ.ნ"</t>
  </si>
  <si>
    <t>NAT200008579</t>
  </si>
  <si>
    <t>სამედიცინო ტანსაცმელი</t>
  </si>
  <si>
    <t>NAT200008580</t>
  </si>
  <si>
    <t>სამედიცინო დახმარების საშუალებები</t>
  </si>
  <si>
    <t>NAT200010116</t>
  </si>
  <si>
    <t>ანტისეპტიკები და დეზინფექტანტები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</si>
</sst>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&quot; &quot;##0.00"/>
    <numFmt numFmtId="165" formatCode="#&quot; &quot;##0"/>
    <numFmt numFmtId="166" formatCode="##&quot; &quot;##0.00"/>
    <numFmt numFmtId="168" formatCode="###&quot; &quot;##0.00"/>
    <numFmt numFmtId="169" formatCode=".&quot; &quot;##;"/>
  </numFmts>
  <fonts count="39" x14ac:knownFonts="1">
    <font>
      <sz val="11"/>
      <color theme="1"/>
      <name val="Calibri"/>
      <family val="2"/>
      <charset val="204"/>
      <scheme val="minor"/>
    </font>
    <font>
      <sz val="14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10"/>
      <name val="Arial"/>
      <family val="2"/>
      <charset val="204"/>
    </font>
    <font>
      <sz val="10"/>
      <name val="AcadNusx"/>
    </font>
    <font>
      <sz val="10"/>
      <color theme="1"/>
      <name val="AcadNusx"/>
    </font>
    <font>
      <sz val="10"/>
      <name val="Sylfaen"/>
      <family val="1"/>
    </font>
    <font>
      <sz val="10"/>
      <color theme="1"/>
      <name val="Sylfaen"/>
      <family val="1"/>
      <charset val="204"/>
    </font>
    <font>
      <sz val="10"/>
      <name val="Arial Cyr"/>
      <charset val="204"/>
    </font>
    <font>
      <b/>
      <sz val="10"/>
      <color theme="1"/>
      <name val="Sylfaen"/>
      <family val="1"/>
      <charset val="204"/>
    </font>
    <font>
      <sz val="12"/>
      <color indexed="8"/>
      <name val="AcadNusx"/>
    </font>
    <font>
      <sz val="1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14"/>
      <name val="AcadNusx"/>
    </font>
    <font>
      <sz val="8"/>
      <name val="Arial"/>
      <family val="2"/>
      <charset val="204"/>
    </font>
    <font>
      <sz val="8"/>
      <color rgb="FF222222"/>
      <name val="Verdana"/>
      <family val="2"/>
      <charset val="204"/>
    </font>
    <font>
      <sz val="10"/>
      <color rgb="FF222222"/>
      <name val="Verdana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  <font>
      <b/>
      <sz val="8"/>
      <color theme="1"/>
      <name val="Sylfaen"/>
      <family val="1"/>
    </font>
    <font>
      <b/>
      <sz val="8"/>
      <name val="Arial"/>
      <family val="2"/>
      <charset val="204"/>
    </font>
    <font>
      <b/>
      <sz val="8"/>
      <color theme="1"/>
      <name val="AcadNusx"/>
    </font>
    <font>
      <sz val="8"/>
      <color theme="1"/>
      <name val="Sylfaen"/>
      <family val="1"/>
    </font>
    <font>
      <b/>
      <sz val="10"/>
      <color rgb="FFFF0000"/>
      <name val="Sylfaen"/>
      <family val="1"/>
      <charset val="204"/>
    </font>
    <font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0"/>
      <color theme="4"/>
      <name val="Sylfaen"/>
      <family val="1"/>
    </font>
    <font>
      <sz val="10"/>
      <color theme="4"/>
      <name val="AcadNusx"/>
    </font>
    <font>
      <sz val="10"/>
      <color theme="4"/>
      <name val="Arial"/>
      <family val="2"/>
      <charset val="204"/>
    </font>
    <font>
      <sz val="12"/>
      <color theme="4"/>
      <name val="Sylfaen"/>
      <family val="1"/>
    </font>
    <font>
      <sz val="12"/>
      <name val="Sylfaen"/>
      <family val="1"/>
    </font>
    <font>
      <sz val="12"/>
      <name val="Sylfaen"/>
      <family val="1"/>
      <charset val="204"/>
    </font>
    <font>
      <sz val="11"/>
      <name val="Arial"/>
      <family val="2"/>
      <charset val="204"/>
    </font>
    <font>
      <sz val="11"/>
      <color rgb="FF222222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45">
    <xf numFmtId="0" fontId="0" fillId="0" borderId="0" xfId="0"/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textRotation="90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14" fontId="8" fillId="0" borderId="2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65" fontId="4" fillId="0" borderId="6" xfId="1" applyNumberFormat="1" applyFont="1" applyFill="1" applyBorder="1" applyAlignment="1">
      <alignment vertical="center" wrapText="1"/>
    </xf>
    <xf numFmtId="14" fontId="4" fillId="0" borderId="6" xfId="1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165" fontId="24" fillId="0" borderId="2" xfId="1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6" xfId="0" applyFont="1" applyFill="1" applyBorder="1" applyAlignment="1">
      <alignment horizontal="center" vertical="center" textRotation="90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4" fillId="0" borderId="7" xfId="1" applyNumberFormat="1" applyFont="1" applyFill="1" applyBorder="1" applyAlignment="1">
      <alignment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textRotation="90" wrapText="1"/>
    </xf>
    <xf numFmtId="0" fontId="29" fillId="0" borderId="6" xfId="0" applyFont="1" applyFill="1" applyBorder="1" applyAlignment="1">
      <alignment horizontal="center" vertical="center" textRotation="90" wrapText="1"/>
    </xf>
    <xf numFmtId="0" fontId="29" fillId="0" borderId="2" xfId="0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2" fontId="29" fillId="0" borderId="2" xfId="0" applyNumberFormat="1" applyFont="1" applyFill="1" applyBorder="1" applyAlignment="1">
      <alignment horizontal="center" vertical="center" wrapText="1"/>
    </xf>
    <xf numFmtId="2" fontId="28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textRotation="90" wrapText="1"/>
    </xf>
    <xf numFmtId="0" fontId="13" fillId="0" borderId="16" xfId="0" applyFont="1" applyFill="1" applyBorder="1" applyAlignment="1">
      <alignment horizontal="center" vertical="center" wrapText="1"/>
    </xf>
    <xf numFmtId="165" fontId="13" fillId="0" borderId="17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6" fontId="3" fillId="0" borderId="24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 applyAlignment="1">
      <alignment horizontal="center" vertical="center" wrapText="1"/>
    </xf>
    <xf numFmtId="166" fontId="17" fillId="0" borderId="24" xfId="1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textRotation="90" wrapText="1"/>
    </xf>
    <xf numFmtId="164" fontId="14" fillId="0" borderId="6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7" fillId="4" borderId="0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35" fillId="0" borderId="2" xfId="0" applyNumberFormat="1" applyFont="1" applyFill="1" applyBorder="1" applyAlignment="1">
      <alignment horizontal="center" vertical="center" wrapText="1"/>
    </xf>
    <xf numFmtId="166" fontId="7" fillId="0" borderId="19" xfId="0" applyNumberFormat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166" fontId="12" fillId="0" borderId="19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6" fontId="8" fillId="0" borderId="24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vertical="center" wrapText="1"/>
    </xf>
    <xf numFmtId="165" fontId="33" fillId="0" borderId="1" xfId="1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14" fontId="31" fillId="0" borderId="1" xfId="0" applyNumberFormat="1" applyFont="1" applyFill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 wrapText="1"/>
    </xf>
    <xf numFmtId="166" fontId="31" fillId="0" borderId="24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14" fontId="31" fillId="0" borderId="6" xfId="0" applyNumberFormat="1" applyFont="1" applyFill="1" applyBorder="1" applyAlignment="1">
      <alignment horizontal="center" vertical="center" wrapText="1"/>
    </xf>
    <xf numFmtId="14" fontId="31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6" xfId="1" applyFont="1" applyFill="1" applyBorder="1" applyAlignment="1">
      <alignment horizontal="left" vertical="center" wrapText="1"/>
    </xf>
    <xf numFmtId="165" fontId="33" fillId="0" borderId="6" xfId="1" applyNumberFormat="1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vertical="center" wrapText="1"/>
    </xf>
    <xf numFmtId="14" fontId="31" fillId="0" borderId="1" xfId="0" applyNumberFormat="1" applyFont="1" applyFill="1" applyBorder="1" applyAlignment="1">
      <alignment horizontal="center" vertical="center" wrapText="1"/>
    </xf>
    <xf numFmtId="14" fontId="31" fillId="0" borderId="6" xfId="0" applyNumberFormat="1" applyFont="1" applyFill="1" applyBorder="1" applyAlignment="1">
      <alignment horizontal="center" vertical="center" wrapText="1"/>
    </xf>
    <xf numFmtId="165" fontId="33" fillId="0" borderId="2" xfId="1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14" fontId="31" fillId="0" borderId="2" xfId="0" applyNumberFormat="1" applyFont="1" applyFill="1" applyBorder="1" applyAlignment="1">
      <alignment horizontal="center" vertical="center" wrapText="1"/>
    </xf>
    <xf numFmtId="166" fontId="31" fillId="0" borderId="2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66" fontId="7" fillId="0" borderId="24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65" fontId="12" fillId="0" borderId="6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2" fontId="10" fillId="0" borderId="24" xfId="0" applyNumberFormat="1" applyFont="1" applyFill="1" applyBorder="1" applyAlignment="1">
      <alignment horizontal="center" vertical="center" wrapText="1"/>
    </xf>
    <xf numFmtId="169" fontId="13" fillId="0" borderId="4" xfId="0" applyNumberFormat="1" applyFont="1" applyFill="1" applyBorder="1" applyAlignment="1">
      <alignment horizontal="center" vertical="center" wrapText="1"/>
    </xf>
    <xf numFmtId="169" fontId="13" fillId="0" borderId="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textRotation="90" wrapText="1"/>
    </xf>
    <xf numFmtId="0" fontId="10" fillId="0" borderId="6" xfId="0" applyNumberFormat="1" applyFont="1" applyFill="1" applyBorder="1" applyAlignment="1">
      <alignment horizontal="center" vertical="center" textRotation="90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6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textRotation="90" wrapText="1"/>
    </xf>
    <xf numFmtId="164" fontId="10" fillId="3" borderId="12" xfId="0" applyNumberFormat="1" applyFont="1" applyFill="1" applyBorder="1" applyAlignment="1">
      <alignment horizontal="center" vertical="center" textRotation="90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27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left" vertical="center" wrapText="1"/>
    </xf>
    <xf numFmtId="0" fontId="32" fillId="0" borderId="6" xfId="1" applyFont="1" applyFill="1" applyBorder="1" applyAlignment="1">
      <alignment horizontal="left" vertical="center" wrapText="1"/>
    </xf>
    <xf numFmtId="165" fontId="33" fillId="0" borderId="1" xfId="1" applyNumberFormat="1" applyFont="1" applyFill="1" applyBorder="1" applyAlignment="1">
      <alignment horizontal="center" vertical="center" wrapText="1"/>
    </xf>
    <xf numFmtId="165" fontId="33" fillId="0" borderId="6" xfId="1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6" xfId="0" applyFont="1" applyFill="1" applyBorder="1" applyAlignment="1">
      <alignment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6" xfId="0" applyNumberFormat="1" applyFont="1" applyFill="1" applyBorder="1" applyAlignment="1">
      <alignment horizontal="center" vertical="center" wrapText="1"/>
    </xf>
    <xf numFmtId="14" fontId="31" fillId="0" borderId="1" xfId="0" applyNumberFormat="1" applyFont="1" applyFill="1" applyBorder="1" applyAlignment="1">
      <alignment horizontal="center" vertical="center" wrapText="1"/>
    </xf>
    <xf numFmtId="14" fontId="31" fillId="0" borderId="6" xfId="0" applyNumberFormat="1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2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vertical="center" wrapText="1"/>
    </xf>
    <xf numFmtId="165" fontId="12" fillId="0" borderId="2" xfId="1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66" fontId="8" fillId="0" borderId="19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65" fontId="18" fillId="0" borderId="6" xfId="1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165" fontId="18" fillId="0" borderId="10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164" fontId="8" fillId="3" borderId="20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3" borderId="22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6" fontId="31" fillId="0" borderId="19" xfId="0" applyNumberFormat="1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vertical="center" wrapText="1"/>
    </xf>
    <xf numFmtId="165" fontId="4" fillId="6" borderId="6" xfId="1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0" fontId="3" fillId="6" borderId="6" xfId="0" applyNumberFormat="1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wrapText="1"/>
    </xf>
    <xf numFmtId="14" fontId="7" fillId="6" borderId="7" xfId="0" applyNumberFormat="1" applyFont="1" applyFill="1" applyBorder="1" applyAlignment="1">
      <alignment horizontal="center" vertical="center" wrapText="1"/>
    </xf>
    <xf numFmtId="0" fontId="28" fillId="6" borderId="2" xfId="0" applyNumberFormat="1" applyFont="1" applyFill="1" applyBorder="1" applyAlignment="1">
      <alignment horizontal="center" vertical="center" wrapText="1"/>
    </xf>
    <xf numFmtId="166" fontId="3" fillId="6" borderId="19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65" fontId="37" fillId="0" borderId="2" xfId="1" applyNumberFormat="1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11"/>
  <sheetViews>
    <sheetView tabSelected="1" view="pageBreakPreview" topLeftCell="D125" zoomScale="89" zoomScaleSheetLayoutView="89" workbookViewId="0">
      <selection activeCell="L100" sqref="L100"/>
    </sheetView>
  </sheetViews>
  <sheetFormatPr defaultRowHeight="18" x14ac:dyDescent="0.25"/>
  <cols>
    <col min="1" max="1" width="5" style="86" customWidth="1"/>
    <col min="2" max="2" width="38.140625" style="18" customWidth="1"/>
    <col min="3" max="3" width="16.140625" style="13" customWidth="1"/>
    <col min="4" max="4" width="17" style="13" customWidth="1"/>
    <col min="5" max="5" width="25" style="1" customWidth="1"/>
    <col min="6" max="6" width="15.28515625" style="198" customWidth="1"/>
    <col min="7" max="7" width="14" style="12" customWidth="1"/>
    <col min="8" max="8" width="15" style="12" customWidth="1"/>
    <col min="9" max="9" width="15.140625" style="12" customWidth="1"/>
    <col min="10" max="10" width="24.140625" style="65" customWidth="1"/>
    <col min="11" max="11" width="20.140625" style="104" customWidth="1"/>
    <col min="12" max="12" width="20.5703125" style="241" customWidth="1"/>
    <col min="13" max="13" width="11.7109375" style="2" customWidth="1"/>
    <col min="14" max="14" width="9.7109375" style="2" customWidth="1"/>
    <col min="15" max="15" width="10.85546875" style="6" customWidth="1"/>
    <col min="16" max="16" width="10.42578125" style="6" customWidth="1"/>
    <col min="17" max="18" width="11.5703125" style="6" customWidth="1"/>
    <col min="19" max="24" width="9.5703125" style="6" customWidth="1"/>
    <col min="25" max="25" width="9" style="6" hidden="1" customWidth="1"/>
    <col min="26" max="26" width="0" style="6" hidden="1" customWidth="1"/>
    <col min="27" max="28" width="9.28515625" style="6" customWidth="1"/>
    <col min="29" max="29" width="10.5703125" style="6" customWidth="1"/>
    <col min="30" max="16384" width="9.140625" style="6"/>
  </cols>
  <sheetData>
    <row r="1" spans="1:25" ht="21.75" hidden="1" customHeight="1" x14ac:dyDescent="0.25">
      <c r="A1" s="79" t="s">
        <v>0</v>
      </c>
      <c r="B1" s="80"/>
      <c r="C1" s="80"/>
      <c r="D1" s="80"/>
      <c r="E1" s="80"/>
      <c r="F1" s="196"/>
      <c r="G1" s="81"/>
      <c r="H1" s="80"/>
      <c r="I1" s="81"/>
      <c r="J1" s="82"/>
      <c r="K1" s="83"/>
      <c r="L1" s="221"/>
      <c r="M1" s="7"/>
      <c r="N1" s="3"/>
    </row>
    <row r="2" spans="1:25" ht="21.75" hidden="1" customHeight="1" x14ac:dyDescent="0.25">
      <c r="A2" s="84" t="s">
        <v>9</v>
      </c>
      <c r="B2" s="4"/>
      <c r="C2" s="4"/>
      <c r="D2" s="4"/>
      <c r="E2" s="4"/>
      <c r="F2" s="197"/>
      <c r="G2" s="8"/>
      <c r="H2" s="4"/>
      <c r="I2" s="8"/>
      <c r="J2" s="8"/>
      <c r="K2" s="85"/>
      <c r="L2" s="222"/>
      <c r="M2" s="8"/>
      <c r="N2" s="4"/>
    </row>
    <row r="3" spans="1:25" ht="21.75" hidden="1" customHeight="1" x14ac:dyDescent="0.25">
      <c r="A3" s="84" t="s">
        <v>10</v>
      </c>
      <c r="B3" s="4"/>
      <c r="C3" s="4"/>
      <c r="D3" s="4"/>
      <c r="E3" s="4"/>
      <c r="F3" s="197"/>
      <c r="G3" s="8"/>
      <c r="H3" s="4"/>
      <c r="I3" s="8"/>
      <c r="J3" s="8"/>
      <c r="K3" s="85"/>
      <c r="L3" s="222"/>
      <c r="M3" s="8"/>
      <c r="N3" s="4"/>
    </row>
    <row r="4" spans="1:25" s="11" customFormat="1" ht="21.75" hidden="1" customHeight="1" x14ac:dyDescent="0.25">
      <c r="A4" s="86" t="s">
        <v>11</v>
      </c>
      <c r="B4" s="1"/>
      <c r="C4" s="1"/>
      <c r="D4" s="1"/>
      <c r="E4" s="1"/>
      <c r="F4" s="198"/>
      <c r="G4" s="12"/>
      <c r="H4" s="1"/>
      <c r="I4" s="12"/>
      <c r="J4" s="65"/>
      <c r="K4" s="87"/>
      <c r="L4" s="223"/>
      <c r="M4" s="12"/>
      <c r="N4" s="1"/>
    </row>
    <row r="5" spans="1:25" s="11" customFormat="1" ht="63" customHeight="1" x14ac:dyDescent="0.25">
      <c r="A5" s="88" t="s">
        <v>62</v>
      </c>
      <c r="B5" s="49"/>
      <c r="C5" s="49"/>
      <c r="D5" s="49"/>
      <c r="E5" s="105"/>
      <c r="F5" s="199"/>
      <c r="G5" s="49"/>
      <c r="H5" s="49"/>
      <c r="I5" s="49"/>
      <c r="J5" s="66"/>
      <c r="K5" s="89"/>
      <c r="L5" s="224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ht="64.5" customHeight="1" x14ac:dyDescent="0.25">
      <c r="A6" s="90" t="s">
        <v>1</v>
      </c>
      <c r="B6" s="50" t="s">
        <v>2</v>
      </c>
      <c r="C6" s="46" t="s">
        <v>3</v>
      </c>
      <c r="D6" s="46" t="s">
        <v>43</v>
      </c>
      <c r="E6" s="50" t="s">
        <v>4</v>
      </c>
      <c r="F6" s="200" t="s">
        <v>5</v>
      </c>
      <c r="G6" s="52" t="s">
        <v>8</v>
      </c>
      <c r="H6" s="44" t="s">
        <v>6</v>
      </c>
      <c r="I6" s="54" t="s">
        <v>20</v>
      </c>
      <c r="J6" s="67" t="s">
        <v>77</v>
      </c>
      <c r="K6" s="91" t="s">
        <v>16</v>
      </c>
      <c r="L6" s="225" t="s">
        <v>58</v>
      </c>
      <c r="M6" s="5" t="s">
        <v>122</v>
      </c>
      <c r="N6" s="5" t="s">
        <v>123</v>
      </c>
      <c r="O6" s="5" t="s">
        <v>124</v>
      </c>
      <c r="P6" s="5" t="s">
        <v>125</v>
      </c>
      <c r="Q6" s="5" t="s">
        <v>126</v>
      </c>
      <c r="R6" s="75" t="s">
        <v>127</v>
      </c>
      <c r="S6" s="75" t="s">
        <v>128</v>
      </c>
      <c r="T6" s="75" t="s">
        <v>100</v>
      </c>
      <c r="U6" s="75" t="s">
        <v>101</v>
      </c>
      <c r="V6" s="75" t="s">
        <v>102</v>
      </c>
      <c r="W6" s="75" t="s">
        <v>103</v>
      </c>
      <c r="X6" s="75" t="s">
        <v>104</v>
      </c>
      <c r="Y6" s="115"/>
    </row>
    <row r="7" spans="1:25" ht="81" customHeight="1" x14ac:dyDescent="0.25">
      <c r="A7" s="92"/>
      <c r="B7" s="51"/>
      <c r="C7" s="47"/>
      <c r="D7" s="47"/>
      <c r="E7" s="51"/>
      <c r="F7" s="201"/>
      <c r="G7" s="53"/>
      <c r="H7" s="45"/>
      <c r="I7" s="55"/>
      <c r="J7" s="68"/>
      <c r="K7" s="93"/>
      <c r="L7" s="226"/>
      <c r="M7" s="113"/>
      <c r="N7" s="114"/>
      <c r="O7" s="16"/>
      <c r="P7" s="16"/>
      <c r="Q7" s="16"/>
      <c r="R7" s="16"/>
      <c r="S7" s="16"/>
      <c r="T7" s="16"/>
      <c r="U7" s="16"/>
      <c r="V7" s="16"/>
      <c r="W7" s="16"/>
      <c r="X7" s="16"/>
      <c r="Y7" s="45"/>
    </row>
    <row r="8" spans="1:25" ht="27.75" customHeight="1" x14ac:dyDescent="0.25">
      <c r="A8" s="94">
        <v>1</v>
      </c>
      <c r="B8" s="15">
        <v>2</v>
      </c>
      <c r="C8" s="5">
        <v>3</v>
      </c>
      <c r="D8" s="5">
        <v>4</v>
      </c>
      <c r="E8" s="106">
        <v>5</v>
      </c>
      <c r="F8" s="202">
        <v>6</v>
      </c>
      <c r="G8" s="9">
        <v>7</v>
      </c>
      <c r="H8" s="9">
        <v>8</v>
      </c>
      <c r="I8" s="9">
        <v>9</v>
      </c>
      <c r="J8" s="69"/>
      <c r="K8" s="95">
        <v>10</v>
      </c>
      <c r="L8" s="227"/>
      <c r="M8" s="10"/>
      <c r="N8" s="10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27.75" customHeight="1" x14ac:dyDescent="0.25">
      <c r="A9" s="94">
        <v>1</v>
      </c>
      <c r="B9" s="27" t="s">
        <v>40</v>
      </c>
      <c r="C9" s="17" t="s">
        <v>13</v>
      </c>
      <c r="D9" s="17" t="s">
        <v>107</v>
      </c>
      <c r="E9" s="107" t="s">
        <v>41</v>
      </c>
      <c r="F9" s="203"/>
      <c r="G9" s="28">
        <v>43809</v>
      </c>
      <c r="H9" s="26">
        <v>44196</v>
      </c>
      <c r="I9" s="59">
        <v>44227</v>
      </c>
      <c r="J9" s="70">
        <v>48900000</v>
      </c>
      <c r="K9" s="97">
        <v>5856</v>
      </c>
      <c r="L9" s="227">
        <f>K9-M9-N9-O9-P9-Q9-R9-S9-T9-U9-V9-W9-X9</f>
        <v>2928</v>
      </c>
      <c r="M9" s="77">
        <v>488</v>
      </c>
      <c r="N9" s="77">
        <v>488</v>
      </c>
      <c r="O9" s="77">
        <v>488</v>
      </c>
      <c r="P9" s="77">
        <v>488</v>
      </c>
      <c r="Q9" s="77">
        <v>488</v>
      </c>
      <c r="R9" s="77">
        <v>488</v>
      </c>
      <c r="S9" s="9"/>
      <c r="T9" s="9"/>
      <c r="U9" s="9"/>
      <c r="V9" s="9"/>
      <c r="W9" s="9"/>
      <c r="X9" s="9"/>
      <c r="Y9" s="9"/>
    </row>
    <row r="10" spans="1:25" ht="27.75" customHeight="1" x14ac:dyDescent="0.25">
      <c r="A10" s="94">
        <v>2</v>
      </c>
      <c r="B10" s="27" t="s">
        <v>18</v>
      </c>
      <c r="C10" s="17" t="s">
        <v>13</v>
      </c>
      <c r="D10" s="37" t="s">
        <v>108</v>
      </c>
      <c r="E10" s="107" t="s">
        <v>73</v>
      </c>
      <c r="F10" s="203" t="s">
        <v>109</v>
      </c>
      <c r="G10" s="28">
        <v>43829</v>
      </c>
      <c r="H10" s="26">
        <v>44196</v>
      </c>
      <c r="I10" s="59">
        <v>44227</v>
      </c>
      <c r="J10" s="70">
        <v>64200000</v>
      </c>
      <c r="K10" s="97">
        <v>3200</v>
      </c>
      <c r="L10" s="227">
        <f>K10-M10-N10-O10-P10-Q10-R10-S10-T10-U10-V10-W10-X10</f>
        <v>1719.8200000000002</v>
      </c>
      <c r="M10" s="194">
        <v>248.69</v>
      </c>
      <c r="N10" s="194">
        <v>244.39</v>
      </c>
      <c r="O10" s="194">
        <v>246.31</v>
      </c>
      <c r="P10" s="194">
        <v>248.54</v>
      </c>
      <c r="Q10" s="194">
        <v>246.38</v>
      </c>
      <c r="R10" s="194">
        <v>245.87</v>
      </c>
      <c r="S10" s="195"/>
      <c r="T10" s="9"/>
      <c r="U10" s="9"/>
      <c r="V10" s="9"/>
      <c r="W10" s="9"/>
      <c r="X10" s="9"/>
      <c r="Y10" s="9"/>
    </row>
    <row r="11" spans="1:25" ht="27.75" customHeight="1" x14ac:dyDescent="0.25">
      <c r="A11" s="94">
        <v>3</v>
      </c>
      <c r="B11" s="27" t="s">
        <v>94</v>
      </c>
      <c r="C11" s="17" t="s">
        <v>13</v>
      </c>
      <c r="D11" s="37" t="s">
        <v>110</v>
      </c>
      <c r="E11" s="107" t="s">
        <v>73</v>
      </c>
      <c r="F11" s="203" t="s">
        <v>111</v>
      </c>
      <c r="G11" s="28">
        <v>43829</v>
      </c>
      <c r="H11" s="26">
        <v>44196</v>
      </c>
      <c r="I11" s="59">
        <v>44227</v>
      </c>
      <c r="J11" s="70">
        <v>72400000</v>
      </c>
      <c r="K11" s="97">
        <v>4680</v>
      </c>
      <c r="L11" s="227">
        <f>K11-M11-N11-O11-P11-Q11-R11-S11-T11-U11-V11-W11-X11</f>
        <v>2340</v>
      </c>
      <c r="M11" s="77">
        <v>390</v>
      </c>
      <c r="N11" s="77">
        <v>390</v>
      </c>
      <c r="O11" s="77">
        <v>390</v>
      </c>
      <c r="P11" s="77">
        <v>390</v>
      </c>
      <c r="Q11" s="77">
        <v>390</v>
      </c>
      <c r="R11" s="77">
        <v>390</v>
      </c>
      <c r="S11" s="9"/>
      <c r="T11" s="9"/>
      <c r="U11" s="9"/>
      <c r="V11" s="9"/>
      <c r="W11" s="9"/>
      <c r="X11" s="9"/>
      <c r="Y11" s="9"/>
    </row>
    <row r="12" spans="1:25" s="120" customFormat="1" ht="41.25" customHeight="1" x14ac:dyDescent="0.25">
      <c r="A12" s="96">
        <v>4</v>
      </c>
      <c r="B12" s="18" t="s">
        <v>39</v>
      </c>
      <c r="C12" s="17" t="s">
        <v>114</v>
      </c>
      <c r="D12" s="17" t="s">
        <v>113</v>
      </c>
      <c r="E12" s="18" t="s">
        <v>12</v>
      </c>
      <c r="F12" s="203" t="s">
        <v>112</v>
      </c>
      <c r="G12" s="28">
        <v>43829</v>
      </c>
      <c r="H12" s="26">
        <v>44196</v>
      </c>
      <c r="I12" s="59">
        <v>44227</v>
      </c>
      <c r="J12" s="70">
        <v>64200000</v>
      </c>
      <c r="K12" s="97">
        <v>885</v>
      </c>
      <c r="L12" s="228">
        <f>K12-M12-N12-O12-P12-Q12-R12-S12-T12-U12-V12-W12-X12</f>
        <v>442.5</v>
      </c>
      <c r="M12" s="19">
        <v>73.75</v>
      </c>
      <c r="N12" s="19">
        <v>73.75</v>
      </c>
      <c r="O12" s="19">
        <v>73.75</v>
      </c>
      <c r="P12" s="19">
        <v>73.75</v>
      </c>
      <c r="Q12" s="19">
        <v>73.75</v>
      </c>
      <c r="R12" s="19">
        <v>73.75</v>
      </c>
      <c r="S12" s="19"/>
      <c r="T12" s="19"/>
      <c r="U12" s="19"/>
      <c r="V12" s="19"/>
      <c r="W12" s="19"/>
      <c r="X12" s="19"/>
      <c r="Y12" s="119"/>
    </row>
    <row r="13" spans="1:25" s="120" customFormat="1" ht="41.25" customHeight="1" x14ac:dyDescent="0.25">
      <c r="A13" s="96">
        <v>5</v>
      </c>
      <c r="B13" s="18" t="s">
        <v>68</v>
      </c>
      <c r="C13" s="17" t="s">
        <v>13</v>
      </c>
      <c r="D13" s="13" t="s">
        <v>116</v>
      </c>
      <c r="E13" s="107" t="s">
        <v>80</v>
      </c>
      <c r="F13" s="203" t="s">
        <v>115</v>
      </c>
      <c r="G13" s="28">
        <v>43830</v>
      </c>
      <c r="H13" s="26">
        <v>44196</v>
      </c>
      <c r="I13" s="60">
        <v>44227</v>
      </c>
      <c r="J13" s="70">
        <v>33700000</v>
      </c>
      <c r="K13" s="149">
        <v>4930</v>
      </c>
      <c r="L13" s="228">
        <f>K13-M13-N13-O13-P13-Q13-R13-S13-T13-U13-V13-W13-X13</f>
        <v>841</v>
      </c>
      <c r="M13" s="19">
        <v>1363</v>
      </c>
      <c r="N13" s="19"/>
      <c r="O13" s="19"/>
      <c r="P13" s="19">
        <v>1363</v>
      </c>
      <c r="Q13" s="19"/>
      <c r="R13" s="19">
        <v>1363</v>
      </c>
      <c r="S13" s="19"/>
      <c r="T13" s="19"/>
      <c r="U13" s="19"/>
      <c r="V13" s="19"/>
      <c r="W13" s="19"/>
      <c r="X13" s="19"/>
      <c r="Y13" s="119"/>
    </row>
    <row r="14" spans="1:25" s="120" customFormat="1" ht="41.25" customHeight="1" x14ac:dyDescent="0.25">
      <c r="A14" s="96">
        <v>6</v>
      </c>
      <c r="B14" s="27" t="s">
        <v>35</v>
      </c>
      <c r="C14" s="17" t="s">
        <v>13</v>
      </c>
      <c r="D14" s="17" t="s">
        <v>117</v>
      </c>
      <c r="E14" s="107" t="s">
        <v>21</v>
      </c>
      <c r="F14" s="203" t="s">
        <v>118</v>
      </c>
      <c r="G14" s="28">
        <v>43830</v>
      </c>
      <c r="H14" s="26">
        <v>44196</v>
      </c>
      <c r="I14" s="60">
        <v>44227</v>
      </c>
      <c r="J14" s="70">
        <v>72415000</v>
      </c>
      <c r="K14" s="97">
        <v>300</v>
      </c>
      <c r="L14" s="228">
        <f>K14-M14-N14-O14-P14-Q14-R14-S14-T14-U14-V14-W14-X14</f>
        <v>150</v>
      </c>
      <c r="M14" s="19">
        <v>25</v>
      </c>
      <c r="N14" s="19">
        <v>25</v>
      </c>
      <c r="O14" s="19">
        <v>25</v>
      </c>
      <c r="P14" s="19">
        <v>25</v>
      </c>
      <c r="Q14" s="19">
        <v>25</v>
      </c>
      <c r="R14" s="19">
        <v>25</v>
      </c>
      <c r="S14" s="19"/>
      <c r="T14" s="19"/>
      <c r="U14" s="19"/>
      <c r="V14" s="19"/>
      <c r="W14" s="19"/>
      <c r="X14" s="19"/>
      <c r="Y14" s="119"/>
    </row>
    <row r="15" spans="1:25" s="120" customFormat="1" ht="41.25" customHeight="1" x14ac:dyDescent="0.25">
      <c r="A15" s="96">
        <v>7</v>
      </c>
      <c r="B15" s="27" t="s">
        <v>26</v>
      </c>
      <c r="C15" s="17" t="s">
        <v>13</v>
      </c>
      <c r="D15" s="17" t="s">
        <v>119</v>
      </c>
      <c r="E15" s="107" t="s">
        <v>27</v>
      </c>
      <c r="F15" s="203" t="s">
        <v>121</v>
      </c>
      <c r="G15" s="28">
        <v>43836</v>
      </c>
      <c r="H15" s="26">
        <v>44196</v>
      </c>
      <c r="I15" s="60">
        <v>44227</v>
      </c>
      <c r="J15" s="70">
        <v>48312000</v>
      </c>
      <c r="K15" s="97">
        <v>1200</v>
      </c>
      <c r="L15" s="228">
        <f>K15-O15-R15-S15-T15-U15-V15-W15-X15</f>
        <v>600</v>
      </c>
      <c r="M15" s="19"/>
      <c r="N15" s="19"/>
      <c r="O15" s="19">
        <v>300</v>
      </c>
      <c r="P15" s="19"/>
      <c r="Q15" s="19"/>
      <c r="R15" s="19">
        <v>300</v>
      </c>
      <c r="S15" s="19"/>
      <c r="T15" s="19"/>
      <c r="U15" s="19"/>
      <c r="V15" s="19"/>
      <c r="W15" s="19"/>
      <c r="X15" s="19"/>
      <c r="Y15" s="119"/>
    </row>
    <row r="16" spans="1:25" s="120" customFormat="1" ht="41.25" customHeight="1" x14ac:dyDescent="0.25">
      <c r="A16" s="96">
        <v>8</v>
      </c>
      <c r="B16" s="27" t="s">
        <v>22</v>
      </c>
      <c r="C16" s="17" t="s">
        <v>13</v>
      </c>
      <c r="D16" s="17" t="s">
        <v>120</v>
      </c>
      <c r="E16" s="18" t="s">
        <v>23</v>
      </c>
      <c r="F16" s="203" t="s">
        <v>129</v>
      </c>
      <c r="G16" s="28">
        <v>43836</v>
      </c>
      <c r="H16" s="26">
        <v>44196</v>
      </c>
      <c r="I16" s="60">
        <v>44227</v>
      </c>
      <c r="J16" s="70">
        <v>22210000</v>
      </c>
      <c r="K16" s="97">
        <v>414.4</v>
      </c>
      <c r="L16" s="228">
        <f>K16-O16-R16-S16-T16-U16-V16-W16-X16</f>
        <v>272.39999999999998</v>
      </c>
      <c r="M16" s="19"/>
      <c r="N16" s="19"/>
      <c r="O16" s="19">
        <v>95.9</v>
      </c>
      <c r="P16" s="19"/>
      <c r="Q16" s="19"/>
      <c r="R16" s="19">
        <v>46.1</v>
      </c>
      <c r="S16" s="19"/>
      <c r="T16" s="19"/>
      <c r="U16" s="19"/>
      <c r="V16" s="19"/>
      <c r="W16" s="19"/>
      <c r="X16" s="19"/>
      <c r="Y16" s="119"/>
    </row>
    <row r="17" spans="1:25" s="120" customFormat="1" ht="41.25" customHeight="1" x14ac:dyDescent="0.25">
      <c r="A17" s="96">
        <v>9</v>
      </c>
      <c r="B17" s="18" t="s">
        <v>14</v>
      </c>
      <c r="C17" s="17" t="s">
        <v>13</v>
      </c>
      <c r="D17" s="13" t="s">
        <v>130</v>
      </c>
      <c r="E17" s="107" t="s">
        <v>25</v>
      </c>
      <c r="F17" s="203" t="s">
        <v>131</v>
      </c>
      <c r="G17" s="28">
        <v>43836</v>
      </c>
      <c r="H17" s="26">
        <v>44196</v>
      </c>
      <c r="I17" s="60">
        <v>44227</v>
      </c>
      <c r="J17" s="70">
        <v>92232000</v>
      </c>
      <c r="K17" s="149">
        <v>864</v>
      </c>
      <c r="L17" s="228">
        <f>K17-M17-N17-O17-P17-Q17-R17-S17-T17-U17-V17:V18-W17-X17</f>
        <v>432</v>
      </c>
      <c r="M17" s="19">
        <v>72</v>
      </c>
      <c r="N17" s="19">
        <v>72</v>
      </c>
      <c r="O17" s="19">
        <v>72</v>
      </c>
      <c r="P17" s="19">
        <v>72</v>
      </c>
      <c r="Q17" s="19">
        <v>72</v>
      </c>
      <c r="R17" s="19">
        <v>72</v>
      </c>
      <c r="S17" s="19"/>
      <c r="T17" s="19"/>
      <c r="U17" s="19"/>
      <c r="V17" s="19"/>
      <c r="W17" s="19"/>
      <c r="X17" s="19"/>
      <c r="Y17" s="119"/>
    </row>
    <row r="18" spans="1:25" s="120" customFormat="1" ht="41.25" customHeight="1" x14ac:dyDescent="0.25">
      <c r="A18" s="96">
        <v>10</v>
      </c>
      <c r="B18" s="18" t="s">
        <v>60</v>
      </c>
      <c r="C18" s="17" t="s">
        <v>13</v>
      </c>
      <c r="D18" s="17" t="s">
        <v>132</v>
      </c>
      <c r="E18" s="107" t="s">
        <v>42</v>
      </c>
      <c r="F18" s="203" t="s">
        <v>133</v>
      </c>
      <c r="G18" s="28">
        <v>43836</v>
      </c>
      <c r="H18" s="26">
        <v>43850</v>
      </c>
      <c r="I18" s="60">
        <v>43861</v>
      </c>
      <c r="J18" s="70">
        <v>79822500</v>
      </c>
      <c r="K18" s="97">
        <v>800</v>
      </c>
      <c r="L18" s="228">
        <f>K18-M18</f>
        <v>0</v>
      </c>
      <c r="M18" s="19">
        <v>800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19"/>
    </row>
    <row r="19" spans="1:25" s="120" customFormat="1" ht="41.25" customHeight="1" x14ac:dyDescent="0.25">
      <c r="A19" s="96">
        <v>11</v>
      </c>
      <c r="B19" s="27" t="s">
        <v>36</v>
      </c>
      <c r="C19" s="17" t="s">
        <v>13</v>
      </c>
      <c r="D19" s="17" t="s">
        <v>134</v>
      </c>
      <c r="E19" s="107" t="s">
        <v>42</v>
      </c>
      <c r="F19" s="203" t="s">
        <v>135</v>
      </c>
      <c r="G19" s="28">
        <v>43836</v>
      </c>
      <c r="H19" s="26">
        <v>43850</v>
      </c>
      <c r="I19" s="60">
        <v>43861</v>
      </c>
      <c r="J19" s="70">
        <v>92111260</v>
      </c>
      <c r="K19" s="97">
        <v>2000</v>
      </c>
      <c r="L19" s="228">
        <f>K19-M19</f>
        <v>0</v>
      </c>
      <c r="M19" s="19">
        <v>2000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19"/>
    </row>
    <row r="20" spans="1:25" s="120" customFormat="1" ht="41.25" customHeight="1" x14ac:dyDescent="0.25">
      <c r="A20" s="96">
        <v>12</v>
      </c>
      <c r="B20" s="18" t="s">
        <v>61</v>
      </c>
      <c r="C20" s="17" t="s">
        <v>13</v>
      </c>
      <c r="D20" s="17" t="s">
        <v>136</v>
      </c>
      <c r="E20" s="107" t="s">
        <v>59</v>
      </c>
      <c r="F20" s="203" t="s">
        <v>137</v>
      </c>
      <c r="G20" s="28">
        <v>43836</v>
      </c>
      <c r="H20" s="26">
        <v>43850</v>
      </c>
      <c r="I20" s="60">
        <v>43861</v>
      </c>
      <c r="J20" s="70">
        <v>2215000</v>
      </c>
      <c r="K20" s="97">
        <v>2500</v>
      </c>
      <c r="L20" s="228">
        <f t="shared" ref="L17:L20" si="0">K20-M20-N20-O20-P20-Q20-R20-S20-T20-U20-V20-W20-X20-Y20</f>
        <v>0</v>
      </c>
      <c r="M20" s="19">
        <v>2500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19"/>
    </row>
    <row r="21" spans="1:25" s="120" customFormat="1" ht="41.25" customHeight="1" x14ac:dyDescent="0.25">
      <c r="A21" s="96">
        <v>13</v>
      </c>
      <c r="B21" s="219" t="s">
        <v>138</v>
      </c>
      <c r="C21" s="17" t="s">
        <v>13</v>
      </c>
      <c r="D21" s="17" t="s">
        <v>141</v>
      </c>
      <c r="E21" s="22" t="s">
        <v>139</v>
      </c>
      <c r="F21" s="203" t="s">
        <v>140</v>
      </c>
      <c r="G21" s="28">
        <v>43843</v>
      </c>
      <c r="H21" s="26">
        <v>44196</v>
      </c>
      <c r="I21" s="60">
        <v>44227</v>
      </c>
      <c r="J21" s="70">
        <v>72300000</v>
      </c>
      <c r="K21" s="74">
        <v>30000</v>
      </c>
      <c r="L21" s="228">
        <f>K21-M21-N21-O21-P21-Q21-R21-S21-T21-U21-V21-W21-X21</f>
        <v>28500</v>
      </c>
      <c r="M21" s="19">
        <v>250</v>
      </c>
      <c r="N21" s="19">
        <v>250</v>
      </c>
      <c r="O21" s="19">
        <v>250</v>
      </c>
      <c r="P21" s="19">
        <v>250</v>
      </c>
      <c r="Q21" s="19">
        <v>250</v>
      </c>
      <c r="R21" s="19">
        <v>250</v>
      </c>
      <c r="S21" s="19"/>
      <c r="T21" s="19"/>
      <c r="U21" s="19"/>
      <c r="V21" s="19"/>
      <c r="W21" s="19"/>
      <c r="X21" s="19"/>
      <c r="Y21" s="119"/>
    </row>
    <row r="22" spans="1:25" s="120" customFormat="1" ht="41.25" customHeight="1" x14ac:dyDescent="0.25">
      <c r="A22" s="96">
        <v>14</v>
      </c>
      <c r="B22" s="27" t="s">
        <v>81</v>
      </c>
      <c r="C22" s="17" t="s">
        <v>13</v>
      </c>
      <c r="D22" s="17" t="s">
        <v>143</v>
      </c>
      <c r="E22" s="107" t="s">
        <v>49</v>
      </c>
      <c r="F22" s="203" t="s">
        <v>142</v>
      </c>
      <c r="G22" s="28">
        <v>43844</v>
      </c>
      <c r="H22" s="28">
        <v>43847</v>
      </c>
      <c r="I22" s="59">
        <v>44196</v>
      </c>
      <c r="J22" s="70">
        <v>50100000</v>
      </c>
      <c r="K22" s="74">
        <v>351</v>
      </c>
      <c r="L22" s="229">
        <f>K22-M22</f>
        <v>0</v>
      </c>
      <c r="M22" s="19">
        <v>351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19"/>
    </row>
    <row r="23" spans="1:25" s="120" customFormat="1" ht="41.25" customHeight="1" x14ac:dyDescent="0.25">
      <c r="A23" s="96">
        <v>15</v>
      </c>
      <c r="B23" s="18" t="s">
        <v>84</v>
      </c>
      <c r="C23" s="135" t="s">
        <v>13</v>
      </c>
      <c r="D23" s="135" t="s">
        <v>145</v>
      </c>
      <c r="E23" s="108" t="s">
        <v>85</v>
      </c>
      <c r="F23" s="204" t="s">
        <v>144</v>
      </c>
      <c r="G23" s="140">
        <v>43850</v>
      </c>
      <c r="H23" s="140">
        <v>43891</v>
      </c>
      <c r="I23" s="63">
        <v>44196</v>
      </c>
      <c r="J23" s="70">
        <v>79340000</v>
      </c>
      <c r="K23" s="98">
        <v>300</v>
      </c>
      <c r="L23" s="230">
        <f>K23-N23</f>
        <v>0</v>
      </c>
      <c r="M23" s="19"/>
      <c r="N23" s="19">
        <v>300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19"/>
    </row>
    <row r="24" spans="1:25" s="120" customFormat="1" ht="41.25" customHeight="1" x14ac:dyDescent="0.25">
      <c r="A24" s="96">
        <v>16</v>
      </c>
      <c r="B24" s="27" t="s">
        <v>19</v>
      </c>
      <c r="C24" s="17" t="s">
        <v>13</v>
      </c>
      <c r="D24" s="17" t="s">
        <v>147</v>
      </c>
      <c r="E24" s="107" t="s">
        <v>34</v>
      </c>
      <c r="F24" s="203" t="s">
        <v>146</v>
      </c>
      <c r="G24" s="28">
        <v>43851</v>
      </c>
      <c r="H24" s="26">
        <v>44196</v>
      </c>
      <c r="I24" s="60">
        <v>44227</v>
      </c>
      <c r="J24" s="70">
        <v>79340000</v>
      </c>
      <c r="K24" s="74">
        <v>3000</v>
      </c>
      <c r="L24" s="229">
        <f>K24-M24-N24-O24-P24-Q24-R24-S24-T24-U24-V24-W24-X24</f>
        <v>1500</v>
      </c>
      <c r="M24" s="19">
        <v>250</v>
      </c>
      <c r="N24" s="19">
        <v>250</v>
      </c>
      <c r="O24" s="19">
        <v>250</v>
      </c>
      <c r="P24" s="19">
        <v>250</v>
      </c>
      <c r="Q24" s="19">
        <v>250</v>
      </c>
      <c r="R24" s="19">
        <v>250</v>
      </c>
      <c r="S24" s="19"/>
      <c r="T24" s="19"/>
      <c r="U24" s="19"/>
      <c r="V24" s="19"/>
      <c r="W24" s="19"/>
      <c r="X24" s="19"/>
      <c r="Y24" s="119"/>
    </row>
    <row r="25" spans="1:25" s="120" customFormat="1" ht="41.25" customHeight="1" x14ac:dyDescent="0.25">
      <c r="A25" s="96">
        <v>17</v>
      </c>
      <c r="B25" s="180" t="s">
        <v>89</v>
      </c>
      <c r="C25" s="17" t="s">
        <v>13</v>
      </c>
      <c r="D25" s="17" t="s">
        <v>149</v>
      </c>
      <c r="E25" s="21" t="s">
        <v>88</v>
      </c>
      <c r="F25" s="203" t="s">
        <v>148</v>
      </c>
      <c r="G25" s="28">
        <v>43852</v>
      </c>
      <c r="H25" s="28">
        <v>43871</v>
      </c>
      <c r="I25" s="28">
        <v>44196</v>
      </c>
      <c r="J25" s="70">
        <v>32500000</v>
      </c>
      <c r="K25" s="74">
        <v>399</v>
      </c>
      <c r="L25" s="230">
        <f>K25-N25</f>
        <v>0</v>
      </c>
      <c r="M25" s="138"/>
      <c r="N25" s="19">
        <v>399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19"/>
    </row>
    <row r="26" spans="1:25" s="120" customFormat="1" ht="41.25" customHeight="1" x14ac:dyDescent="0.25">
      <c r="A26" s="96">
        <v>18</v>
      </c>
      <c r="B26" s="27" t="s">
        <v>78</v>
      </c>
      <c r="C26" s="17" t="s">
        <v>13</v>
      </c>
      <c r="D26" s="17" t="s">
        <v>151</v>
      </c>
      <c r="E26" s="107" t="s">
        <v>87</v>
      </c>
      <c r="F26" s="203" t="s">
        <v>150</v>
      </c>
      <c r="G26" s="28">
        <v>43852</v>
      </c>
      <c r="H26" s="28">
        <v>43862</v>
      </c>
      <c r="I26" s="61">
        <v>43952</v>
      </c>
      <c r="J26" s="70">
        <v>32500000</v>
      </c>
      <c r="K26" s="74">
        <v>69.989999999999995</v>
      </c>
      <c r="L26" s="230">
        <f>K26-N26</f>
        <v>0</v>
      </c>
      <c r="M26" s="138"/>
      <c r="N26" s="19">
        <v>69.989999999999995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19"/>
    </row>
    <row r="27" spans="1:25" s="120" customFormat="1" ht="41.25" customHeight="1" x14ac:dyDescent="0.25">
      <c r="A27" s="96">
        <v>19</v>
      </c>
      <c r="B27" s="180" t="s">
        <v>98</v>
      </c>
      <c r="C27" s="17" t="s">
        <v>13</v>
      </c>
      <c r="D27" s="17" t="s">
        <v>152</v>
      </c>
      <c r="E27" s="21" t="s">
        <v>88</v>
      </c>
      <c r="F27" s="203" t="s">
        <v>153</v>
      </c>
      <c r="G27" s="28">
        <v>43857</v>
      </c>
      <c r="H27" s="28">
        <v>43861</v>
      </c>
      <c r="I27" s="28">
        <v>43952</v>
      </c>
      <c r="J27" s="70">
        <v>50300000</v>
      </c>
      <c r="K27" s="220">
        <v>175</v>
      </c>
      <c r="L27" s="230">
        <f>K27-N27</f>
        <v>0</v>
      </c>
      <c r="M27" s="138"/>
      <c r="N27" s="19">
        <v>175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19"/>
    </row>
    <row r="28" spans="1:25" s="120" customFormat="1" ht="22.5" customHeight="1" x14ac:dyDescent="0.25">
      <c r="A28" s="266">
        <v>20</v>
      </c>
      <c r="B28" s="250" t="s">
        <v>154</v>
      </c>
      <c r="C28" s="248" t="s">
        <v>13</v>
      </c>
      <c r="D28" s="248" t="s">
        <v>155</v>
      </c>
      <c r="E28" s="258" t="s">
        <v>74</v>
      </c>
      <c r="F28" s="264" t="s">
        <v>156</v>
      </c>
      <c r="G28" s="256">
        <v>43859</v>
      </c>
      <c r="H28" s="256">
        <v>43861</v>
      </c>
      <c r="I28" s="256">
        <v>43952</v>
      </c>
      <c r="J28" s="70">
        <v>22800000</v>
      </c>
      <c r="K28" s="98">
        <v>151.6</v>
      </c>
      <c r="L28" s="280">
        <f>K28+K29-N28</f>
        <v>0</v>
      </c>
      <c r="M28" s="254"/>
      <c r="N28" s="254">
        <v>231.6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19"/>
    </row>
    <row r="29" spans="1:25" s="120" customFormat="1" ht="22.5" customHeight="1" x14ac:dyDescent="0.25">
      <c r="A29" s="267"/>
      <c r="B29" s="251"/>
      <c r="C29" s="249"/>
      <c r="D29" s="249"/>
      <c r="E29" s="259"/>
      <c r="F29" s="265"/>
      <c r="G29" s="257"/>
      <c r="H29" s="257"/>
      <c r="I29" s="257"/>
      <c r="J29" s="70">
        <v>32500000</v>
      </c>
      <c r="K29" s="98">
        <v>80</v>
      </c>
      <c r="L29" s="281"/>
      <c r="M29" s="255"/>
      <c r="N29" s="255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19"/>
    </row>
    <row r="30" spans="1:25" s="120" customFormat="1" ht="37.5" customHeight="1" x14ac:dyDescent="0.25">
      <c r="A30" s="92">
        <v>21</v>
      </c>
      <c r="B30" s="150" t="s">
        <v>68</v>
      </c>
      <c r="C30" s="134" t="s">
        <v>13</v>
      </c>
      <c r="D30" s="134" t="s">
        <v>157</v>
      </c>
      <c r="E30" s="151" t="s">
        <v>69</v>
      </c>
      <c r="F30" s="205" t="s">
        <v>158</v>
      </c>
      <c r="G30" s="139">
        <v>43859</v>
      </c>
      <c r="H30" s="139">
        <v>44190</v>
      </c>
      <c r="I30" s="152">
        <v>44227</v>
      </c>
      <c r="J30" s="70">
        <v>39800000</v>
      </c>
      <c r="K30" s="97">
        <v>2000</v>
      </c>
      <c r="L30" s="342">
        <f>K30-N30-P30-Q30-R30-S30-T30-U30-V30-W30-X30</f>
        <v>495</v>
      </c>
      <c r="M30" s="138"/>
      <c r="N30" s="138">
        <v>850</v>
      </c>
      <c r="O30" s="19"/>
      <c r="P30" s="19">
        <v>655</v>
      </c>
      <c r="Q30" s="19"/>
      <c r="R30" s="19"/>
      <c r="S30" s="19"/>
      <c r="T30" s="19"/>
      <c r="U30" s="19"/>
      <c r="V30" s="19"/>
      <c r="W30" s="19"/>
      <c r="X30" s="19"/>
      <c r="Y30" s="119"/>
    </row>
    <row r="31" spans="1:25" s="120" customFormat="1" ht="37.5" customHeight="1" x14ac:dyDescent="0.25">
      <c r="A31" s="92">
        <v>22</v>
      </c>
      <c r="B31" s="180" t="s">
        <v>98</v>
      </c>
      <c r="C31" s="17" t="s">
        <v>13</v>
      </c>
      <c r="D31" s="17" t="s">
        <v>160</v>
      </c>
      <c r="E31" s="21" t="s">
        <v>88</v>
      </c>
      <c r="F31" s="203" t="s">
        <v>159</v>
      </c>
      <c r="G31" s="28">
        <v>43859</v>
      </c>
      <c r="H31" s="28">
        <v>43866</v>
      </c>
      <c r="I31" s="28">
        <v>43952</v>
      </c>
      <c r="J31" s="70">
        <v>50300000</v>
      </c>
      <c r="K31" s="74">
        <v>230</v>
      </c>
      <c r="L31" s="230">
        <f>K31-N31</f>
        <v>0</v>
      </c>
      <c r="M31" s="138"/>
      <c r="N31" s="138">
        <v>230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19"/>
    </row>
    <row r="32" spans="1:25" s="120" customFormat="1" ht="37.5" customHeight="1" x14ac:dyDescent="0.25">
      <c r="A32" s="92">
        <v>23</v>
      </c>
      <c r="B32" s="33" t="s">
        <v>65</v>
      </c>
      <c r="C32" s="17" t="s">
        <v>13</v>
      </c>
      <c r="D32" s="34" t="s">
        <v>162</v>
      </c>
      <c r="E32" s="34" t="s">
        <v>91</v>
      </c>
      <c r="F32" s="203" t="s">
        <v>161</v>
      </c>
      <c r="G32" s="35">
        <v>43861</v>
      </c>
      <c r="H32" s="35">
        <v>43864</v>
      </c>
      <c r="I32" s="62">
        <v>43952</v>
      </c>
      <c r="J32" s="70">
        <v>3100000</v>
      </c>
      <c r="K32" s="74">
        <v>50</v>
      </c>
      <c r="L32" s="229">
        <f>K32-N32</f>
        <v>0</v>
      </c>
      <c r="M32" s="138"/>
      <c r="N32" s="138">
        <v>50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19"/>
    </row>
    <row r="33" spans="1:25" s="120" customFormat="1" ht="37.5" customHeight="1" x14ac:dyDescent="0.25">
      <c r="A33" s="92">
        <v>24</v>
      </c>
      <c r="B33" s="153" t="s">
        <v>82</v>
      </c>
      <c r="C33" s="17" t="s">
        <v>13</v>
      </c>
      <c r="D33" s="154" t="s">
        <v>163</v>
      </c>
      <c r="E33" s="155" t="s">
        <v>83</v>
      </c>
      <c r="F33" s="206"/>
      <c r="G33" s="156">
        <v>43864</v>
      </c>
      <c r="H33" s="156"/>
      <c r="I33" s="157"/>
      <c r="J33" s="158">
        <v>15800000</v>
      </c>
      <c r="K33" s="159">
        <v>50</v>
      </c>
      <c r="L33" s="229">
        <f>K33-N33</f>
        <v>0</v>
      </c>
      <c r="M33" s="138"/>
      <c r="N33" s="138">
        <v>50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19"/>
    </row>
    <row r="34" spans="1:25" s="120" customFormat="1" ht="23.25" customHeight="1" x14ac:dyDescent="0.25">
      <c r="A34" s="278">
        <v>25</v>
      </c>
      <c r="B34" s="268" t="s">
        <v>28</v>
      </c>
      <c r="C34" s="270" t="s">
        <v>13</v>
      </c>
      <c r="D34" s="270" t="s">
        <v>164</v>
      </c>
      <c r="E34" s="272" t="s">
        <v>63</v>
      </c>
      <c r="F34" s="274"/>
      <c r="G34" s="276">
        <v>43860</v>
      </c>
      <c r="H34" s="156"/>
      <c r="I34" s="156"/>
      <c r="J34" s="158">
        <v>41100000</v>
      </c>
      <c r="K34" s="159">
        <v>120</v>
      </c>
      <c r="L34" s="280">
        <f>K34+K35-N34</f>
        <v>0</v>
      </c>
      <c r="M34" s="254"/>
      <c r="N34" s="254">
        <v>276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19"/>
    </row>
    <row r="35" spans="1:25" s="120" customFormat="1" ht="28.5" customHeight="1" x14ac:dyDescent="0.25">
      <c r="A35" s="279"/>
      <c r="B35" s="269"/>
      <c r="C35" s="271"/>
      <c r="D35" s="271"/>
      <c r="E35" s="273"/>
      <c r="F35" s="275"/>
      <c r="G35" s="277"/>
      <c r="H35" s="164"/>
      <c r="I35" s="164"/>
      <c r="J35" s="158">
        <v>15900000</v>
      </c>
      <c r="K35" s="159">
        <v>156</v>
      </c>
      <c r="L35" s="281"/>
      <c r="M35" s="255"/>
      <c r="N35" s="255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19"/>
    </row>
    <row r="36" spans="1:25" s="120" customFormat="1" ht="28.5" customHeight="1" x14ac:dyDescent="0.25">
      <c r="A36" s="242">
        <v>26</v>
      </c>
      <c r="B36" s="27" t="s">
        <v>28</v>
      </c>
      <c r="C36" s="17" t="s">
        <v>13</v>
      </c>
      <c r="D36" s="17" t="s">
        <v>166</v>
      </c>
      <c r="E36" s="107" t="s">
        <v>64</v>
      </c>
      <c r="F36" s="203" t="s">
        <v>165</v>
      </c>
      <c r="G36" s="28">
        <v>43866</v>
      </c>
      <c r="H36" s="28">
        <v>43868</v>
      </c>
      <c r="I36" s="61">
        <v>43952</v>
      </c>
      <c r="J36" s="70">
        <v>15800000</v>
      </c>
      <c r="K36" s="97">
        <v>160.94999999999999</v>
      </c>
      <c r="L36" s="229">
        <f>K36-N36</f>
        <v>0</v>
      </c>
      <c r="M36" s="138"/>
      <c r="N36" s="138">
        <v>160.94999999999999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19"/>
    </row>
    <row r="37" spans="1:25" s="120" customFormat="1" ht="28.5" customHeight="1" x14ac:dyDescent="0.25">
      <c r="A37" s="242">
        <v>27</v>
      </c>
      <c r="B37" s="180" t="s">
        <v>98</v>
      </c>
      <c r="C37" s="17" t="s">
        <v>13</v>
      </c>
      <c r="D37" s="17" t="s">
        <v>169</v>
      </c>
      <c r="E37" s="21" t="s">
        <v>88</v>
      </c>
      <c r="F37" s="203" t="s">
        <v>167</v>
      </c>
      <c r="G37" s="28">
        <v>43874</v>
      </c>
      <c r="H37" s="28">
        <v>43881</v>
      </c>
      <c r="I37" s="28">
        <v>43952</v>
      </c>
      <c r="J37" s="70">
        <v>50300000</v>
      </c>
      <c r="K37" s="243">
        <v>70</v>
      </c>
      <c r="L37" s="229">
        <f>K37-N37</f>
        <v>0</v>
      </c>
      <c r="M37" s="138"/>
      <c r="N37" s="138">
        <v>70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19"/>
    </row>
    <row r="38" spans="1:25" s="120" customFormat="1" ht="28.5" customHeight="1" x14ac:dyDescent="0.25">
      <c r="A38" s="242">
        <v>28</v>
      </c>
      <c r="B38" s="27" t="s">
        <v>168</v>
      </c>
      <c r="C38" s="17" t="s">
        <v>13</v>
      </c>
      <c r="D38" s="17" t="s">
        <v>170</v>
      </c>
      <c r="E38" s="107" t="s">
        <v>90</v>
      </c>
      <c r="F38" s="203" t="s">
        <v>171</v>
      </c>
      <c r="G38" s="28">
        <v>43878</v>
      </c>
      <c r="H38" s="28">
        <v>43882</v>
      </c>
      <c r="I38" s="61">
        <v>43952</v>
      </c>
      <c r="J38" s="70">
        <v>79200000</v>
      </c>
      <c r="K38" s="243">
        <v>80</v>
      </c>
      <c r="L38" s="229">
        <f>K38-N38</f>
        <v>0</v>
      </c>
      <c r="M38" s="138"/>
      <c r="N38" s="138">
        <v>80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19"/>
    </row>
    <row r="39" spans="1:25" s="120" customFormat="1" ht="37.5" customHeight="1" x14ac:dyDescent="0.25">
      <c r="A39" s="92">
        <v>29</v>
      </c>
      <c r="B39" s="38" t="s">
        <v>79</v>
      </c>
      <c r="C39" s="135" t="s">
        <v>13</v>
      </c>
      <c r="D39" s="135" t="s">
        <v>173</v>
      </c>
      <c r="E39" s="108" t="s">
        <v>70</v>
      </c>
      <c r="F39" s="203" t="s">
        <v>172</v>
      </c>
      <c r="G39" s="140">
        <v>43879</v>
      </c>
      <c r="H39" s="140">
        <v>43881</v>
      </c>
      <c r="I39" s="63">
        <v>43952</v>
      </c>
      <c r="J39" s="70">
        <v>39298700</v>
      </c>
      <c r="K39" s="74">
        <v>41</v>
      </c>
      <c r="L39" s="229">
        <f>K39-N39</f>
        <v>0</v>
      </c>
      <c r="M39" s="138"/>
      <c r="N39" s="138">
        <v>41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19"/>
    </row>
    <row r="40" spans="1:25" s="120" customFormat="1" ht="21.75" customHeight="1" x14ac:dyDescent="0.25">
      <c r="A40" s="266">
        <v>30</v>
      </c>
      <c r="B40" s="268" t="s">
        <v>28</v>
      </c>
      <c r="C40" s="270" t="s">
        <v>13</v>
      </c>
      <c r="D40" s="270" t="s">
        <v>174</v>
      </c>
      <c r="E40" s="272" t="s">
        <v>63</v>
      </c>
      <c r="F40" s="274"/>
      <c r="G40" s="276">
        <v>43882</v>
      </c>
      <c r="H40" s="156"/>
      <c r="I40" s="156"/>
      <c r="J40" s="158">
        <v>41100000</v>
      </c>
      <c r="K40" s="159">
        <v>120</v>
      </c>
      <c r="L40" s="280">
        <f>K40+K41-N40</f>
        <v>0</v>
      </c>
      <c r="M40" s="138"/>
      <c r="N40" s="254">
        <v>276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19"/>
    </row>
    <row r="41" spans="1:25" s="120" customFormat="1" ht="23.25" customHeight="1" x14ac:dyDescent="0.25">
      <c r="A41" s="267"/>
      <c r="B41" s="269"/>
      <c r="C41" s="271"/>
      <c r="D41" s="271"/>
      <c r="E41" s="273"/>
      <c r="F41" s="275"/>
      <c r="G41" s="277"/>
      <c r="H41" s="164"/>
      <c r="I41" s="164"/>
      <c r="J41" s="158">
        <v>15900000</v>
      </c>
      <c r="K41" s="159">
        <v>156</v>
      </c>
      <c r="L41" s="281"/>
      <c r="M41" s="138"/>
      <c r="N41" s="255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19"/>
    </row>
    <row r="42" spans="1:25" s="120" customFormat="1" ht="39" customHeight="1" x14ac:dyDescent="0.25">
      <c r="A42" s="13">
        <v>31</v>
      </c>
      <c r="B42" s="38" t="s">
        <v>79</v>
      </c>
      <c r="C42" s="135" t="s">
        <v>13</v>
      </c>
      <c r="D42" s="135" t="s">
        <v>176</v>
      </c>
      <c r="E42" s="108" t="s">
        <v>70</v>
      </c>
      <c r="F42" s="203" t="s">
        <v>175</v>
      </c>
      <c r="G42" s="140">
        <v>43900</v>
      </c>
      <c r="H42" s="140">
        <v>43901</v>
      </c>
      <c r="I42" s="63">
        <v>43922</v>
      </c>
      <c r="J42" s="70">
        <v>39298700</v>
      </c>
      <c r="K42" s="74">
        <v>41</v>
      </c>
      <c r="L42" s="230">
        <f>K42-O42</f>
        <v>0</v>
      </c>
      <c r="M42" s="138"/>
      <c r="N42" s="138"/>
      <c r="O42" s="19">
        <v>41</v>
      </c>
      <c r="P42" s="19"/>
      <c r="Q42" s="19"/>
      <c r="R42" s="19"/>
      <c r="S42" s="19"/>
      <c r="T42" s="19"/>
      <c r="U42" s="19"/>
      <c r="V42" s="19"/>
      <c r="W42" s="19"/>
      <c r="X42" s="19"/>
      <c r="Y42" s="119"/>
    </row>
    <row r="43" spans="1:25" s="120" customFormat="1" ht="39" customHeight="1" x14ac:dyDescent="0.25">
      <c r="A43" s="13">
        <v>32</v>
      </c>
      <c r="B43" s="27" t="s">
        <v>81</v>
      </c>
      <c r="C43" s="17" t="s">
        <v>13</v>
      </c>
      <c r="D43" s="17" t="s">
        <v>178</v>
      </c>
      <c r="E43" s="107" t="s">
        <v>49</v>
      </c>
      <c r="F43" s="203" t="s">
        <v>177</v>
      </c>
      <c r="G43" s="28">
        <v>43901</v>
      </c>
      <c r="H43" s="28">
        <v>43910</v>
      </c>
      <c r="I43" s="59">
        <v>43952</v>
      </c>
      <c r="J43" s="70">
        <v>50100000</v>
      </c>
      <c r="K43" s="74">
        <v>644</v>
      </c>
      <c r="L43" s="230">
        <f>K43-O43</f>
        <v>0</v>
      </c>
      <c r="M43" s="138"/>
      <c r="N43" s="138"/>
      <c r="O43" s="19">
        <v>644</v>
      </c>
      <c r="P43" s="19"/>
      <c r="Q43" s="19"/>
      <c r="R43" s="19"/>
      <c r="S43" s="19"/>
      <c r="T43" s="19"/>
      <c r="U43" s="19"/>
      <c r="V43" s="19"/>
      <c r="W43" s="19"/>
      <c r="X43" s="19"/>
      <c r="Y43" s="119"/>
    </row>
    <row r="44" spans="1:25" s="120" customFormat="1" ht="39" customHeight="1" x14ac:dyDescent="0.25">
      <c r="A44" s="13">
        <v>33</v>
      </c>
      <c r="B44" s="27" t="s">
        <v>179</v>
      </c>
      <c r="C44" s="17" t="s">
        <v>13</v>
      </c>
      <c r="D44" s="17" t="s">
        <v>182</v>
      </c>
      <c r="E44" s="107" t="s">
        <v>180</v>
      </c>
      <c r="F44" s="203" t="s">
        <v>181</v>
      </c>
      <c r="G44" s="28">
        <v>43906</v>
      </c>
      <c r="H44" s="28">
        <v>43908</v>
      </c>
      <c r="I44" s="59">
        <v>43952</v>
      </c>
      <c r="J44" s="70">
        <v>33600000</v>
      </c>
      <c r="K44" s="74">
        <v>1390</v>
      </c>
      <c r="L44" s="230">
        <f>K44-O44</f>
        <v>0</v>
      </c>
      <c r="M44" s="138"/>
      <c r="N44" s="138"/>
      <c r="O44" s="19">
        <v>1390</v>
      </c>
      <c r="P44" s="19"/>
      <c r="Q44" s="19"/>
      <c r="R44" s="19"/>
      <c r="S44" s="19"/>
      <c r="T44" s="19"/>
      <c r="U44" s="19"/>
      <c r="V44" s="19"/>
      <c r="W44" s="19"/>
      <c r="X44" s="19"/>
      <c r="Y44" s="119"/>
    </row>
    <row r="45" spans="1:25" s="120" customFormat="1" ht="24" customHeight="1" x14ac:dyDescent="0.25">
      <c r="A45" s="13">
        <v>34</v>
      </c>
      <c r="B45" s="27" t="s">
        <v>179</v>
      </c>
      <c r="C45" s="248" t="s">
        <v>13</v>
      </c>
      <c r="D45" s="248" t="s">
        <v>186</v>
      </c>
      <c r="E45" s="258" t="s">
        <v>184</v>
      </c>
      <c r="F45" s="264" t="s">
        <v>185</v>
      </c>
      <c r="G45" s="256">
        <v>43906</v>
      </c>
      <c r="H45" s="256">
        <v>43908</v>
      </c>
      <c r="I45" s="260">
        <v>43952</v>
      </c>
      <c r="J45" s="70">
        <v>33600000</v>
      </c>
      <c r="K45" s="74">
        <v>450</v>
      </c>
      <c r="L45" s="343">
        <f>K45+K46-O45</f>
        <v>0</v>
      </c>
      <c r="M45" s="254"/>
      <c r="N45" s="254"/>
      <c r="O45" s="254">
        <v>650</v>
      </c>
      <c r="P45" s="19"/>
      <c r="Q45" s="19"/>
      <c r="R45" s="19"/>
      <c r="S45" s="19"/>
      <c r="T45" s="19"/>
      <c r="U45" s="19"/>
      <c r="V45" s="19"/>
      <c r="W45" s="19"/>
      <c r="X45" s="19"/>
      <c r="Y45" s="119"/>
    </row>
    <row r="46" spans="1:25" s="120" customFormat="1" ht="23.25" customHeight="1" x14ac:dyDescent="0.25">
      <c r="A46" s="13">
        <v>35</v>
      </c>
      <c r="B46" s="27" t="s">
        <v>183</v>
      </c>
      <c r="C46" s="249"/>
      <c r="D46" s="249"/>
      <c r="E46" s="259"/>
      <c r="F46" s="265"/>
      <c r="G46" s="257"/>
      <c r="H46" s="257"/>
      <c r="I46" s="261"/>
      <c r="J46" s="70">
        <v>33100000</v>
      </c>
      <c r="K46" s="74">
        <v>200</v>
      </c>
      <c r="L46" s="344"/>
      <c r="M46" s="255"/>
      <c r="N46" s="255"/>
      <c r="O46" s="255"/>
      <c r="P46" s="19"/>
      <c r="Q46" s="19"/>
      <c r="R46" s="19"/>
      <c r="S46" s="19"/>
      <c r="T46" s="19"/>
      <c r="U46" s="19"/>
      <c r="V46" s="19"/>
      <c r="W46" s="19"/>
      <c r="X46" s="19"/>
      <c r="Y46" s="119"/>
    </row>
    <row r="47" spans="1:25" s="120" customFormat="1" ht="30" customHeight="1" x14ac:dyDescent="0.25">
      <c r="A47" s="13">
        <v>36</v>
      </c>
      <c r="B47" s="38" t="s">
        <v>189</v>
      </c>
      <c r="C47" s="135" t="s">
        <v>13</v>
      </c>
      <c r="D47" s="135" t="s">
        <v>187</v>
      </c>
      <c r="E47" s="108" t="s">
        <v>70</v>
      </c>
      <c r="F47" s="203" t="s">
        <v>188</v>
      </c>
      <c r="G47" s="140">
        <v>43908</v>
      </c>
      <c r="H47" s="140">
        <v>43910</v>
      </c>
      <c r="I47" s="63">
        <v>43952</v>
      </c>
      <c r="J47" s="70">
        <v>22150000</v>
      </c>
      <c r="K47" s="74">
        <v>1000</v>
      </c>
      <c r="L47" s="230">
        <f>K47-P47</f>
        <v>0</v>
      </c>
      <c r="M47" s="138"/>
      <c r="N47" s="138"/>
      <c r="O47" s="138"/>
      <c r="P47" s="19">
        <v>1000</v>
      </c>
      <c r="Q47" s="19"/>
      <c r="R47" s="19"/>
      <c r="S47" s="19"/>
      <c r="T47" s="19"/>
      <c r="U47" s="19"/>
      <c r="V47" s="19"/>
      <c r="W47" s="19"/>
      <c r="X47" s="19"/>
      <c r="Y47" s="119"/>
    </row>
    <row r="48" spans="1:25" s="120" customFormat="1" ht="30" customHeight="1" x14ac:dyDescent="0.25">
      <c r="A48" s="252">
        <v>37</v>
      </c>
      <c r="B48" s="268" t="s">
        <v>28</v>
      </c>
      <c r="C48" s="270" t="s">
        <v>13</v>
      </c>
      <c r="D48" s="270" t="s">
        <v>190</v>
      </c>
      <c r="E48" s="272" t="s">
        <v>63</v>
      </c>
      <c r="F48" s="274"/>
      <c r="G48" s="276">
        <v>43908</v>
      </c>
      <c r="H48" s="156"/>
      <c r="I48" s="156"/>
      <c r="J48" s="158">
        <v>41100000</v>
      </c>
      <c r="K48" s="159">
        <v>120</v>
      </c>
      <c r="L48" s="280">
        <f>K48+K49-O48</f>
        <v>0</v>
      </c>
      <c r="M48" s="138"/>
      <c r="N48" s="138"/>
      <c r="O48" s="254">
        <v>276</v>
      </c>
      <c r="P48" s="19"/>
      <c r="Q48" s="19"/>
      <c r="R48" s="19"/>
      <c r="S48" s="19"/>
      <c r="T48" s="19"/>
      <c r="U48" s="19"/>
      <c r="V48" s="19"/>
      <c r="W48" s="19"/>
      <c r="X48" s="19"/>
      <c r="Y48" s="119"/>
    </row>
    <row r="49" spans="1:25" s="120" customFormat="1" ht="30" customHeight="1" x14ac:dyDescent="0.25">
      <c r="A49" s="253"/>
      <c r="B49" s="269"/>
      <c r="C49" s="271"/>
      <c r="D49" s="271"/>
      <c r="E49" s="273"/>
      <c r="F49" s="275"/>
      <c r="G49" s="277"/>
      <c r="H49" s="164"/>
      <c r="I49" s="164"/>
      <c r="J49" s="158">
        <v>15900000</v>
      </c>
      <c r="K49" s="159">
        <v>156</v>
      </c>
      <c r="L49" s="281"/>
      <c r="M49" s="138"/>
      <c r="N49" s="138"/>
      <c r="O49" s="255"/>
      <c r="P49" s="19"/>
      <c r="Q49" s="19"/>
      <c r="R49" s="19"/>
      <c r="S49" s="19"/>
      <c r="T49" s="19"/>
      <c r="U49" s="19"/>
      <c r="V49" s="19"/>
      <c r="W49" s="19"/>
      <c r="X49" s="19"/>
      <c r="Y49" s="119"/>
    </row>
    <row r="50" spans="1:25" s="120" customFormat="1" ht="30" customHeight="1" x14ac:dyDescent="0.25">
      <c r="A50" s="13">
        <v>38</v>
      </c>
      <c r="B50" s="27" t="s">
        <v>66</v>
      </c>
      <c r="C50" s="17" t="s">
        <v>13</v>
      </c>
      <c r="D50" s="135" t="s">
        <v>193</v>
      </c>
      <c r="E50" s="141" t="s">
        <v>191</v>
      </c>
      <c r="F50" s="204" t="s">
        <v>192</v>
      </c>
      <c r="G50" s="140">
        <v>43909</v>
      </c>
      <c r="H50" s="140">
        <v>44196</v>
      </c>
      <c r="I50" s="129">
        <v>44227</v>
      </c>
      <c r="J50" s="70">
        <v>41100000</v>
      </c>
      <c r="K50" s="74">
        <v>885</v>
      </c>
      <c r="L50" s="230">
        <f>K50-P50-R50-S50-U50-T50-V50-W50-X50</f>
        <v>796.5</v>
      </c>
      <c r="M50" s="138"/>
      <c r="N50" s="138"/>
      <c r="O50" s="138"/>
      <c r="P50" s="19">
        <v>88.5</v>
      </c>
      <c r="Q50" s="19"/>
      <c r="R50" s="19"/>
      <c r="S50" s="19"/>
      <c r="T50" s="19"/>
      <c r="U50" s="19"/>
      <c r="V50" s="19"/>
      <c r="W50" s="19"/>
      <c r="X50" s="19"/>
      <c r="Y50" s="119"/>
    </row>
    <row r="51" spans="1:25" s="120" customFormat="1" ht="30" customHeight="1" x14ac:dyDescent="0.25">
      <c r="A51" s="13">
        <v>39</v>
      </c>
      <c r="B51" s="27" t="s">
        <v>28</v>
      </c>
      <c r="C51" s="17" t="s">
        <v>13</v>
      </c>
      <c r="D51" s="17" t="s">
        <v>195</v>
      </c>
      <c r="E51" s="107" t="s">
        <v>64</v>
      </c>
      <c r="F51" s="204" t="s">
        <v>194</v>
      </c>
      <c r="G51" s="28">
        <v>43909</v>
      </c>
      <c r="H51" s="28">
        <v>43910</v>
      </c>
      <c r="I51" s="61">
        <v>43952</v>
      </c>
      <c r="J51" s="70">
        <v>15800000</v>
      </c>
      <c r="K51" s="74">
        <v>162.69999999999999</v>
      </c>
      <c r="L51" s="230">
        <f>K51-P51</f>
        <v>0</v>
      </c>
      <c r="M51" s="138"/>
      <c r="N51" s="138"/>
      <c r="O51" s="138"/>
      <c r="P51" s="19">
        <v>162.69999999999999</v>
      </c>
      <c r="Q51" s="19"/>
      <c r="R51" s="19"/>
      <c r="S51" s="19"/>
      <c r="T51" s="19"/>
      <c r="U51" s="19"/>
      <c r="V51" s="19"/>
      <c r="W51" s="19"/>
      <c r="X51" s="19"/>
      <c r="Y51" s="119"/>
    </row>
    <row r="52" spans="1:25" s="120" customFormat="1" ht="30" customHeight="1" x14ac:dyDescent="0.25">
      <c r="A52" s="13">
        <v>40</v>
      </c>
      <c r="B52" s="27" t="s">
        <v>196</v>
      </c>
      <c r="C52" s="17" t="s">
        <v>86</v>
      </c>
      <c r="D52" s="17" t="s">
        <v>199</v>
      </c>
      <c r="E52" s="107" t="s">
        <v>197</v>
      </c>
      <c r="F52" s="204" t="s">
        <v>198</v>
      </c>
      <c r="G52" s="28">
        <v>43915</v>
      </c>
      <c r="H52" s="28">
        <v>43920</v>
      </c>
      <c r="I52" s="61">
        <v>44196</v>
      </c>
      <c r="J52" s="70">
        <v>15800000</v>
      </c>
      <c r="K52" s="74">
        <v>22420</v>
      </c>
      <c r="L52" s="230">
        <f>K52-O52</f>
        <v>0</v>
      </c>
      <c r="M52" s="138"/>
      <c r="N52" s="138"/>
      <c r="O52" s="138">
        <v>22420</v>
      </c>
      <c r="P52" s="19"/>
      <c r="Q52" s="19"/>
      <c r="R52" s="19"/>
      <c r="S52" s="19"/>
      <c r="T52" s="19"/>
      <c r="U52" s="19"/>
      <c r="V52" s="19"/>
      <c r="W52" s="19"/>
      <c r="X52" s="19"/>
      <c r="Y52" s="119"/>
    </row>
    <row r="53" spans="1:25" s="120" customFormat="1" ht="22.5" customHeight="1" x14ac:dyDescent="0.25">
      <c r="A53" s="252">
        <v>41</v>
      </c>
      <c r="B53" s="250" t="s">
        <v>200</v>
      </c>
      <c r="C53" s="248" t="s">
        <v>86</v>
      </c>
      <c r="D53" s="248" t="s">
        <v>201</v>
      </c>
      <c r="E53" s="258" t="s">
        <v>202</v>
      </c>
      <c r="F53" s="264" t="s">
        <v>203</v>
      </c>
      <c r="G53" s="256">
        <v>43915</v>
      </c>
      <c r="H53" s="256">
        <v>43920</v>
      </c>
      <c r="I53" s="256">
        <v>44196</v>
      </c>
      <c r="J53" s="70">
        <v>15600000</v>
      </c>
      <c r="K53" s="74">
        <v>59500</v>
      </c>
      <c r="L53" s="343">
        <f>K53+K54-O53</f>
        <v>0</v>
      </c>
      <c r="M53" s="138"/>
      <c r="N53" s="138"/>
      <c r="O53" s="254">
        <v>134730</v>
      </c>
      <c r="P53" s="19"/>
      <c r="Q53" s="19"/>
      <c r="R53" s="19"/>
      <c r="S53" s="19"/>
      <c r="T53" s="19"/>
      <c r="U53" s="19"/>
      <c r="V53" s="19"/>
      <c r="W53" s="19"/>
      <c r="X53" s="19"/>
      <c r="Y53" s="119"/>
    </row>
    <row r="54" spans="1:25" s="120" customFormat="1" ht="24.75" customHeight="1" x14ac:dyDescent="0.25">
      <c r="A54" s="253"/>
      <c r="B54" s="251"/>
      <c r="C54" s="249"/>
      <c r="D54" s="249"/>
      <c r="E54" s="259"/>
      <c r="F54" s="265"/>
      <c r="G54" s="257"/>
      <c r="H54" s="257"/>
      <c r="I54" s="257"/>
      <c r="J54" s="70">
        <v>15800000</v>
      </c>
      <c r="K54" s="74">
        <v>75230</v>
      </c>
      <c r="L54" s="344"/>
      <c r="M54" s="138"/>
      <c r="N54" s="138"/>
      <c r="O54" s="255"/>
      <c r="P54" s="19"/>
      <c r="Q54" s="19"/>
      <c r="R54" s="19"/>
      <c r="S54" s="19"/>
      <c r="T54" s="19"/>
      <c r="U54" s="19"/>
      <c r="V54" s="19"/>
      <c r="W54" s="19"/>
      <c r="X54" s="19"/>
      <c r="Y54" s="119"/>
    </row>
    <row r="55" spans="1:25" s="120" customFormat="1" ht="32.25" customHeight="1" x14ac:dyDescent="0.25">
      <c r="A55" s="137">
        <v>42</v>
      </c>
      <c r="B55" s="136" t="s">
        <v>204</v>
      </c>
      <c r="C55" s="17" t="s">
        <v>86</v>
      </c>
      <c r="D55" s="135" t="s">
        <v>207</v>
      </c>
      <c r="E55" s="141" t="s">
        <v>205</v>
      </c>
      <c r="F55" s="204" t="s">
        <v>206</v>
      </c>
      <c r="G55" s="28">
        <v>43915</v>
      </c>
      <c r="H55" s="28">
        <v>43920</v>
      </c>
      <c r="I55" s="61">
        <v>44196</v>
      </c>
      <c r="J55" s="70">
        <v>15411100</v>
      </c>
      <c r="K55" s="74">
        <v>49462</v>
      </c>
      <c r="L55" s="230">
        <f>K55-O55</f>
        <v>0</v>
      </c>
      <c r="M55" s="138"/>
      <c r="N55" s="138"/>
      <c r="O55" s="138">
        <v>49462</v>
      </c>
      <c r="P55" s="19"/>
      <c r="Q55" s="19"/>
      <c r="R55" s="19"/>
      <c r="S55" s="19"/>
      <c r="T55" s="19"/>
      <c r="U55" s="19"/>
      <c r="V55" s="19"/>
      <c r="W55" s="19"/>
      <c r="X55" s="19"/>
      <c r="Y55" s="119"/>
    </row>
    <row r="56" spans="1:25" s="120" customFormat="1" ht="33" customHeight="1" x14ac:dyDescent="0.25">
      <c r="A56" s="137">
        <v>43</v>
      </c>
      <c r="B56" s="136" t="s">
        <v>208</v>
      </c>
      <c r="C56" s="17" t="s">
        <v>86</v>
      </c>
      <c r="D56" s="135" t="s">
        <v>211</v>
      </c>
      <c r="E56" s="141" t="s">
        <v>209</v>
      </c>
      <c r="F56" s="204" t="s">
        <v>210</v>
      </c>
      <c r="G56" s="28">
        <v>43915</v>
      </c>
      <c r="H56" s="28">
        <v>43920</v>
      </c>
      <c r="I56" s="61">
        <v>44196</v>
      </c>
      <c r="J56" s="70">
        <v>3200000</v>
      </c>
      <c r="K56" s="74">
        <v>160720</v>
      </c>
      <c r="L56" s="230">
        <f>K56-O56</f>
        <v>0</v>
      </c>
      <c r="M56" s="138"/>
      <c r="N56" s="138"/>
      <c r="O56" s="138">
        <v>160720</v>
      </c>
      <c r="P56" s="19"/>
      <c r="Q56" s="19"/>
      <c r="R56" s="19"/>
      <c r="S56" s="19"/>
      <c r="T56" s="19"/>
      <c r="U56" s="19"/>
      <c r="V56" s="19"/>
      <c r="W56" s="19"/>
      <c r="X56" s="19"/>
      <c r="Y56" s="119"/>
    </row>
    <row r="57" spans="1:25" s="120" customFormat="1" ht="34.5" customHeight="1" x14ac:dyDescent="0.25">
      <c r="A57" s="137">
        <v>44</v>
      </c>
      <c r="B57" s="27" t="s">
        <v>179</v>
      </c>
      <c r="C57" s="17" t="s">
        <v>13</v>
      </c>
      <c r="D57" s="17" t="s">
        <v>213</v>
      </c>
      <c r="E57" s="107" t="s">
        <v>180</v>
      </c>
      <c r="F57" s="204" t="s">
        <v>212</v>
      </c>
      <c r="G57" s="28">
        <v>43928</v>
      </c>
      <c r="H57" s="28">
        <v>43931</v>
      </c>
      <c r="I57" s="59">
        <v>43983</v>
      </c>
      <c r="J57" s="70">
        <v>33600000</v>
      </c>
      <c r="K57" s="74">
        <v>360</v>
      </c>
      <c r="L57" s="230">
        <f>K57-P57</f>
        <v>0</v>
      </c>
      <c r="M57" s="138"/>
      <c r="N57" s="138"/>
      <c r="O57" s="138"/>
      <c r="P57" s="19">
        <v>360</v>
      </c>
      <c r="Q57" s="19"/>
      <c r="R57" s="19"/>
      <c r="S57" s="19"/>
      <c r="T57" s="19"/>
      <c r="U57" s="19"/>
      <c r="V57" s="19"/>
      <c r="W57" s="19"/>
      <c r="X57" s="19"/>
      <c r="Y57" s="119"/>
    </row>
    <row r="58" spans="1:25" s="120" customFormat="1" ht="22.5" customHeight="1" x14ac:dyDescent="0.25">
      <c r="A58" s="252">
        <v>45</v>
      </c>
      <c r="B58" s="268" t="s">
        <v>28</v>
      </c>
      <c r="C58" s="270" t="s">
        <v>13</v>
      </c>
      <c r="D58" s="270" t="s">
        <v>214</v>
      </c>
      <c r="E58" s="272" t="s">
        <v>63</v>
      </c>
      <c r="F58" s="274"/>
      <c r="G58" s="276">
        <v>43927</v>
      </c>
      <c r="H58" s="156"/>
      <c r="I58" s="156"/>
      <c r="J58" s="158">
        <v>41100000</v>
      </c>
      <c r="K58" s="159">
        <v>120</v>
      </c>
      <c r="L58" s="280">
        <f>K58+K59-P58</f>
        <v>0</v>
      </c>
      <c r="M58" s="138"/>
      <c r="N58" s="138"/>
      <c r="O58" s="138"/>
      <c r="P58" s="254">
        <v>276</v>
      </c>
      <c r="Q58" s="19"/>
      <c r="R58" s="19"/>
      <c r="S58" s="19"/>
      <c r="T58" s="19"/>
      <c r="U58" s="19"/>
      <c r="V58" s="19"/>
      <c r="W58" s="19"/>
      <c r="X58" s="19"/>
      <c r="Y58" s="119"/>
    </row>
    <row r="59" spans="1:25" s="120" customFormat="1" ht="22.5" customHeight="1" x14ac:dyDescent="0.25">
      <c r="A59" s="253"/>
      <c r="B59" s="269"/>
      <c r="C59" s="271"/>
      <c r="D59" s="271"/>
      <c r="E59" s="273"/>
      <c r="F59" s="275"/>
      <c r="G59" s="277"/>
      <c r="H59" s="164"/>
      <c r="I59" s="164"/>
      <c r="J59" s="158">
        <v>15900000</v>
      </c>
      <c r="K59" s="159">
        <v>156</v>
      </c>
      <c r="L59" s="281"/>
      <c r="M59" s="138"/>
      <c r="N59" s="138"/>
      <c r="O59" s="138"/>
      <c r="P59" s="255"/>
      <c r="Q59" s="19"/>
      <c r="R59" s="19"/>
      <c r="S59" s="19"/>
      <c r="T59" s="19"/>
      <c r="U59" s="19"/>
      <c r="V59" s="19"/>
      <c r="W59" s="19"/>
      <c r="X59" s="19"/>
      <c r="Y59" s="119"/>
    </row>
    <row r="60" spans="1:25" s="120" customFormat="1" ht="34.5" customHeight="1" x14ac:dyDescent="0.25">
      <c r="A60" s="137">
        <v>46</v>
      </c>
      <c r="B60" s="27" t="s">
        <v>215</v>
      </c>
      <c r="C60" s="17" t="s">
        <v>13</v>
      </c>
      <c r="D60" s="17" t="s">
        <v>218</v>
      </c>
      <c r="E60" s="107" t="s">
        <v>217</v>
      </c>
      <c r="F60" s="204" t="s">
        <v>216</v>
      </c>
      <c r="G60" s="28">
        <v>43935</v>
      </c>
      <c r="H60" s="28">
        <v>43936</v>
      </c>
      <c r="I60" s="59">
        <v>43981</v>
      </c>
      <c r="J60" s="70">
        <v>79100000</v>
      </c>
      <c r="K60" s="74">
        <v>72.8</v>
      </c>
      <c r="L60" s="342">
        <f>K60-P60</f>
        <v>0</v>
      </c>
      <c r="M60" s="138"/>
      <c r="N60" s="138"/>
      <c r="O60" s="138"/>
      <c r="P60" s="19">
        <v>72.8</v>
      </c>
      <c r="Q60" s="19"/>
      <c r="R60" s="19"/>
      <c r="S60" s="19"/>
      <c r="T60" s="19"/>
      <c r="U60" s="19"/>
      <c r="V60" s="19"/>
      <c r="W60" s="19"/>
      <c r="X60" s="19"/>
      <c r="Y60" s="119"/>
    </row>
    <row r="61" spans="1:25" s="120" customFormat="1" ht="34.5" customHeight="1" x14ac:dyDescent="0.25">
      <c r="A61" s="137">
        <v>47</v>
      </c>
      <c r="B61" s="180" t="s">
        <v>221</v>
      </c>
      <c r="C61" s="17" t="s">
        <v>13</v>
      </c>
      <c r="D61" s="17" t="s">
        <v>220</v>
      </c>
      <c r="E61" s="21" t="s">
        <v>88</v>
      </c>
      <c r="F61" s="203" t="s">
        <v>223</v>
      </c>
      <c r="G61" s="28">
        <v>43949</v>
      </c>
      <c r="H61" s="28">
        <v>43951</v>
      </c>
      <c r="I61" s="28">
        <v>43983</v>
      </c>
      <c r="J61" s="70">
        <v>30200000</v>
      </c>
      <c r="K61" s="74">
        <v>788</v>
      </c>
      <c r="L61" s="230">
        <f>K61-Q61</f>
        <v>0</v>
      </c>
      <c r="M61" s="138"/>
      <c r="N61" s="138"/>
      <c r="O61" s="138"/>
      <c r="P61" s="19"/>
      <c r="Q61" s="19">
        <v>788</v>
      </c>
      <c r="R61" s="19"/>
      <c r="S61" s="19"/>
      <c r="T61" s="19"/>
      <c r="U61" s="19"/>
      <c r="V61" s="19"/>
      <c r="W61" s="19"/>
      <c r="X61" s="19"/>
      <c r="Y61" s="119"/>
    </row>
    <row r="62" spans="1:25" s="120" customFormat="1" ht="34.5" customHeight="1" x14ac:dyDescent="0.25">
      <c r="A62" s="137">
        <v>48</v>
      </c>
      <c r="B62" s="180" t="s">
        <v>98</v>
      </c>
      <c r="C62" s="17" t="s">
        <v>13</v>
      </c>
      <c r="D62" s="17" t="s">
        <v>224</v>
      </c>
      <c r="E62" s="21" t="s">
        <v>88</v>
      </c>
      <c r="F62" s="203" t="s">
        <v>219</v>
      </c>
      <c r="G62" s="28">
        <v>43949</v>
      </c>
      <c r="H62" s="28">
        <v>43951</v>
      </c>
      <c r="I62" s="28">
        <v>43983</v>
      </c>
      <c r="J62" s="70">
        <v>50300000</v>
      </c>
      <c r="K62" s="74">
        <v>85</v>
      </c>
      <c r="L62" s="230">
        <f>K62-Q62</f>
        <v>0</v>
      </c>
      <c r="M62" s="138"/>
      <c r="N62" s="138"/>
      <c r="O62" s="138"/>
      <c r="P62" s="19"/>
      <c r="Q62" s="19">
        <v>85</v>
      </c>
      <c r="R62" s="19"/>
      <c r="S62" s="19"/>
      <c r="T62" s="19"/>
      <c r="U62" s="19"/>
      <c r="V62" s="19"/>
      <c r="W62" s="19"/>
      <c r="X62" s="19"/>
      <c r="Y62" s="119"/>
    </row>
    <row r="63" spans="1:25" s="120" customFormat="1" ht="26.25" customHeight="1" x14ac:dyDescent="0.25">
      <c r="A63" s="252">
        <v>49</v>
      </c>
      <c r="B63" s="27" t="s">
        <v>225</v>
      </c>
      <c r="C63" s="248" t="s">
        <v>13</v>
      </c>
      <c r="D63" s="248" t="s">
        <v>226</v>
      </c>
      <c r="E63" s="258" t="s">
        <v>49</v>
      </c>
      <c r="F63" s="264" t="s">
        <v>222</v>
      </c>
      <c r="G63" s="256">
        <v>43949</v>
      </c>
      <c r="H63" s="256">
        <v>43952</v>
      </c>
      <c r="I63" s="260">
        <v>43983</v>
      </c>
      <c r="J63" s="70">
        <v>9200000</v>
      </c>
      <c r="K63" s="74">
        <v>120</v>
      </c>
      <c r="L63" s="343">
        <f>K63+K64-Q63</f>
        <v>0</v>
      </c>
      <c r="M63" s="138"/>
      <c r="N63" s="138"/>
      <c r="O63" s="138"/>
      <c r="P63" s="19"/>
      <c r="Q63" s="254">
        <v>156</v>
      </c>
      <c r="R63" s="19"/>
      <c r="S63" s="19"/>
      <c r="T63" s="19"/>
      <c r="U63" s="19"/>
      <c r="V63" s="19"/>
      <c r="W63" s="19"/>
      <c r="X63" s="19"/>
      <c r="Y63" s="119"/>
    </row>
    <row r="64" spans="1:25" s="120" customFormat="1" ht="24" customHeight="1" x14ac:dyDescent="0.25">
      <c r="A64" s="253"/>
      <c r="B64" s="180" t="s">
        <v>93</v>
      </c>
      <c r="C64" s="249"/>
      <c r="D64" s="249"/>
      <c r="E64" s="259"/>
      <c r="F64" s="265"/>
      <c r="G64" s="257"/>
      <c r="H64" s="257"/>
      <c r="I64" s="261"/>
      <c r="J64" s="70">
        <v>50100000</v>
      </c>
      <c r="K64" s="181">
        <v>36</v>
      </c>
      <c r="L64" s="344"/>
      <c r="M64" s="138"/>
      <c r="N64" s="138"/>
      <c r="O64" s="19"/>
      <c r="P64" s="19"/>
      <c r="Q64" s="255"/>
      <c r="R64" s="19"/>
      <c r="S64" s="19"/>
      <c r="T64" s="19"/>
      <c r="U64" s="19"/>
      <c r="V64" s="19"/>
      <c r="W64" s="19"/>
      <c r="X64" s="19"/>
      <c r="Y64" s="119"/>
    </row>
    <row r="65" spans="1:25" s="120" customFormat="1" ht="41.25" customHeight="1" x14ac:dyDescent="0.25">
      <c r="A65" s="96">
        <v>50</v>
      </c>
      <c r="B65" s="27" t="s">
        <v>179</v>
      </c>
      <c r="C65" s="17" t="s">
        <v>13</v>
      </c>
      <c r="D65" s="17" t="s">
        <v>228</v>
      </c>
      <c r="E65" s="107" t="s">
        <v>180</v>
      </c>
      <c r="F65" s="204" t="s">
        <v>227</v>
      </c>
      <c r="G65" s="28">
        <v>43949</v>
      </c>
      <c r="H65" s="28">
        <v>43951</v>
      </c>
      <c r="I65" s="59">
        <v>43983</v>
      </c>
      <c r="J65" s="70">
        <v>33600000</v>
      </c>
      <c r="K65" s="74">
        <v>550</v>
      </c>
      <c r="L65" s="228">
        <f>K65-Q65</f>
        <v>0</v>
      </c>
      <c r="M65" s="19"/>
      <c r="N65" s="19"/>
      <c r="O65" s="19"/>
      <c r="P65" s="19"/>
      <c r="Q65" s="19">
        <v>550</v>
      </c>
      <c r="R65" s="19"/>
      <c r="S65" s="19"/>
      <c r="T65" s="19"/>
      <c r="U65" s="19"/>
      <c r="V65" s="19"/>
      <c r="W65" s="19"/>
      <c r="X65" s="19"/>
      <c r="Y65" s="119"/>
    </row>
    <row r="66" spans="1:25" s="120" customFormat="1" ht="41.25" customHeight="1" x14ac:dyDescent="0.25">
      <c r="A66" s="96">
        <v>51</v>
      </c>
      <c r="B66" s="18" t="s">
        <v>232</v>
      </c>
      <c r="C66" s="17" t="s">
        <v>13</v>
      </c>
      <c r="D66" s="17" t="s">
        <v>231</v>
      </c>
      <c r="E66" s="36" t="s">
        <v>229</v>
      </c>
      <c r="F66" s="204" t="s">
        <v>230</v>
      </c>
      <c r="G66" s="26">
        <v>43949</v>
      </c>
      <c r="H66" s="26">
        <v>44196</v>
      </c>
      <c r="I66" s="58">
        <v>44227</v>
      </c>
      <c r="J66" s="70">
        <v>64100000</v>
      </c>
      <c r="K66" s="97">
        <v>500</v>
      </c>
      <c r="L66" s="228">
        <f>K66-Q66-R66-S66-T66-U66-V66-W66-X66</f>
        <v>372.7</v>
      </c>
      <c r="M66" s="19"/>
      <c r="N66" s="19"/>
      <c r="O66" s="19"/>
      <c r="P66" s="19"/>
      <c r="Q66" s="19">
        <v>81.55</v>
      </c>
      <c r="R66" s="19">
        <v>45.75</v>
      </c>
      <c r="S66" s="19"/>
      <c r="T66" s="19"/>
      <c r="U66" s="19"/>
      <c r="V66" s="19"/>
      <c r="W66" s="19"/>
      <c r="X66" s="19"/>
      <c r="Y66" s="119"/>
    </row>
    <row r="67" spans="1:25" s="120" customFormat="1" ht="41.25" customHeight="1" x14ac:dyDescent="0.25">
      <c r="A67" s="96">
        <v>52</v>
      </c>
      <c r="B67" s="33" t="s">
        <v>233</v>
      </c>
      <c r="C67" s="17" t="s">
        <v>13</v>
      </c>
      <c r="D67" s="34" t="s">
        <v>234</v>
      </c>
      <c r="E67" s="34" t="s">
        <v>235</v>
      </c>
      <c r="F67" s="204" t="s">
        <v>236</v>
      </c>
      <c r="G67" s="35">
        <v>43955</v>
      </c>
      <c r="H67" s="26">
        <v>44196</v>
      </c>
      <c r="I67" s="58">
        <v>44227</v>
      </c>
      <c r="J67" s="70">
        <v>72200000</v>
      </c>
      <c r="K67" s="97">
        <v>3540</v>
      </c>
      <c r="L67" s="228">
        <f>K67-R67</f>
        <v>0</v>
      </c>
      <c r="M67" s="19"/>
      <c r="N67" s="19"/>
      <c r="O67" s="19"/>
      <c r="P67" s="19"/>
      <c r="Q67" s="19"/>
      <c r="R67" s="19">
        <v>3540</v>
      </c>
      <c r="S67" s="19"/>
      <c r="T67" s="19"/>
      <c r="U67" s="19"/>
      <c r="V67" s="19"/>
      <c r="W67" s="19"/>
      <c r="X67" s="19"/>
      <c r="Y67" s="119"/>
    </row>
    <row r="68" spans="1:25" s="120" customFormat="1" ht="41.25" customHeight="1" x14ac:dyDescent="0.25">
      <c r="A68" s="96">
        <v>53</v>
      </c>
      <c r="B68" s="27" t="s">
        <v>179</v>
      </c>
      <c r="C68" s="17" t="s">
        <v>13</v>
      </c>
      <c r="D68" s="17" t="s">
        <v>238</v>
      </c>
      <c r="E68" s="107" t="s">
        <v>180</v>
      </c>
      <c r="F68" s="204" t="s">
        <v>237</v>
      </c>
      <c r="G68" s="28">
        <v>43962</v>
      </c>
      <c r="H68" s="28">
        <v>43963</v>
      </c>
      <c r="I68" s="59">
        <v>44013</v>
      </c>
      <c r="J68" s="70">
        <v>33600000</v>
      </c>
      <c r="K68" s="74">
        <v>150</v>
      </c>
      <c r="L68" s="228">
        <f>K68-Q68</f>
        <v>0</v>
      </c>
      <c r="M68" s="19"/>
      <c r="N68" s="19"/>
      <c r="O68" s="19"/>
      <c r="P68" s="19"/>
      <c r="Q68" s="19">
        <v>150</v>
      </c>
      <c r="R68" s="19"/>
      <c r="S68" s="19"/>
      <c r="T68" s="19"/>
      <c r="U68" s="19"/>
      <c r="V68" s="19"/>
      <c r="W68" s="19"/>
      <c r="X68" s="19"/>
      <c r="Y68" s="119"/>
    </row>
    <row r="69" spans="1:25" s="120" customFormat="1" ht="21.75" customHeight="1" x14ac:dyDescent="0.25">
      <c r="A69" s="266">
        <v>54</v>
      </c>
      <c r="B69" s="268" t="s">
        <v>28</v>
      </c>
      <c r="C69" s="270" t="s">
        <v>13</v>
      </c>
      <c r="D69" s="270" t="s">
        <v>239</v>
      </c>
      <c r="E69" s="272" t="s">
        <v>63</v>
      </c>
      <c r="F69" s="274"/>
      <c r="G69" s="276">
        <v>43965</v>
      </c>
      <c r="H69" s="156"/>
      <c r="I69" s="156"/>
      <c r="J69" s="158">
        <v>41100000</v>
      </c>
      <c r="K69" s="159">
        <v>120</v>
      </c>
      <c r="L69" s="280">
        <f>K69+K70-Q69</f>
        <v>0</v>
      </c>
      <c r="M69" s="19"/>
      <c r="N69" s="19"/>
      <c r="O69" s="19"/>
      <c r="P69" s="19"/>
      <c r="Q69" s="254">
        <v>276</v>
      </c>
      <c r="R69" s="19"/>
      <c r="S69" s="19"/>
      <c r="T69" s="19"/>
      <c r="U69" s="19"/>
      <c r="V69" s="19"/>
      <c r="W69" s="19"/>
      <c r="X69" s="19"/>
      <c r="Y69" s="119"/>
    </row>
    <row r="70" spans="1:25" s="120" customFormat="1" ht="19.5" customHeight="1" x14ac:dyDescent="0.25">
      <c r="A70" s="267"/>
      <c r="B70" s="269"/>
      <c r="C70" s="271"/>
      <c r="D70" s="271"/>
      <c r="E70" s="273"/>
      <c r="F70" s="275"/>
      <c r="G70" s="277"/>
      <c r="H70" s="164"/>
      <c r="I70" s="164"/>
      <c r="J70" s="158">
        <v>15900000</v>
      </c>
      <c r="K70" s="159">
        <v>156</v>
      </c>
      <c r="L70" s="281"/>
      <c r="M70" s="19"/>
      <c r="N70" s="19"/>
      <c r="O70" s="19"/>
      <c r="P70" s="19"/>
      <c r="Q70" s="255"/>
      <c r="R70" s="19"/>
      <c r="S70" s="19"/>
      <c r="T70" s="19"/>
      <c r="U70" s="19"/>
      <c r="V70" s="19"/>
      <c r="W70" s="19"/>
      <c r="X70" s="19"/>
      <c r="Y70" s="119"/>
    </row>
    <row r="71" spans="1:25" s="120" customFormat="1" ht="41.25" customHeight="1" x14ac:dyDescent="0.25">
      <c r="A71" s="96">
        <v>55</v>
      </c>
      <c r="B71" s="27" t="s">
        <v>240</v>
      </c>
      <c r="C71" s="17" t="s">
        <v>86</v>
      </c>
      <c r="D71" s="17" t="s">
        <v>242</v>
      </c>
      <c r="E71" s="107" t="s">
        <v>202</v>
      </c>
      <c r="F71" s="203" t="s">
        <v>241</v>
      </c>
      <c r="G71" s="28">
        <v>43966</v>
      </c>
      <c r="H71" s="26">
        <v>43978</v>
      </c>
      <c r="I71" s="59">
        <v>44196</v>
      </c>
      <c r="J71" s="70">
        <v>15800000</v>
      </c>
      <c r="K71" s="97">
        <v>164865</v>
      </c>
      <c r="L71" s="228">
        <f>K71-Q71</f>
        <v>0</v>
      </c>
      <c r="M71" s="19"/>
      <c r="N71" s="19"/>
      <c r="O71" s="19"/>
      <c r="P71" s="19"/>
      <c r="Q71" s="19">
        <v>164865</v>
      </c>
      <c r="R71" s="19"/>
      <c r="S71" s="19"/>
      <c r="T71" s="19"/>
      <c r="U71" s="19"/>
      <c r="V71" s="19"/>
      <c r="W71" s="19"/>
      <c r="X71" s="19"/>
      <c r="Y71" s="119"/>
    </row>
    <row r="72" spans="1:25" s="120" customFormat="1" ht="41.25" customHeight="1" x14ac:dyDescent="0.25">
      <c r="A72" s="96">
        <v>56</v>
      </c>
      <c r="B72" s="27" t="s">
        <v>240</v>
      </c>
      <c r="C72" s="17" t="s">
        <v>86</v>
      </c>
      <c r="D72" s="17" t="s">
        <v>245</v>
      </c>
      <c r="E72" s="107" t="s">
        <v>202</v>
      </c>
      <c r="F72" s="203" t="s">
        <v>243</v>
      </c>
      <c r="G72" s="28">
        <v>43966</v>
      </c>
      <c r="H72" s="26">
        <v>43978</v>
      </c>
      <c r="I72" s="59">
        <v>44196</v>
      </c>
      <c r="J72" s="70">
        <v>3200000</v>
      </c>
      <c r="K72" s="97">
        <v>142138.79999999999</v>
      </c>
      <c r="L72" s="228">
        <f>K72-Q72</f>
        <v>0</v>
      </c>
      <c r="M72" s="19"/>
      <c r="N72" s="19"/>
      <c r="O72" s="19"/>
      <c r="P72" s="19"/>
      <c r="Q72" s="19">
        <v>142138.79999999999</v>
      </c>
      <c r="R72" s="19"/>
      <c r="S72" s="19"/>
      <c r="T72" s="19"/>
      <c r="U72" s="19"/>
      <c r="V72" s="19"/>
      <c r="W72" s="19"/>
      <c r="X72" s="19"/>
      <c r="Y72" s="119"/>
    </row>
    <row r="73" spans="1:25" s="120" customFormat="1" ht="21.75" customHeight="1" x14ac:dyDescent="0.25">
      <c r="A73" s="266">
        <v>57</v>
      </c>
      <c r="B73" s="27" t="s">
        <v>246</v>
      </c>
      <c r="C73" s="248" t="s">
        <v>86</v>
      </c>
      <c r="D73" s="248" t="s">
        <v>248</v>
      </c>
      <c r="E73" s="258" t="s">
        <v>202</v>
      </c>
      <c r="F73" s="264" t="s">
        <v>244</v>
      </c>
      <c r="G73" s="256">
        <v>43966</v>
      </c>
      <c r="H73" s="262">
        <v>43978</v>
      </c>
      <c r="I73" s="260">
        <v>44196</v>
      </c>
      <c r="J73" s="70">
        <v>15300000</v>
      </c>
      <c r="K73" s="97">
        <v>43335</v>
      </c>
      <c r="L73" s="280">
        <f>K73+K74-Q73</f>
        <v>0</v>
      </c>
      <c r="M73" s="19"/>
      <c r="N73" s="19"/>
      <c r="O73" s="19"/>
      <c r="P73" s="19"/>
      <c r="Q73" s="254">
        <v>135012.6</v>
      </c>
      <c r="R73" s="19"/>
      <c r="S73" s="19"/>
      <c r="T73" s="19"/>
      <c r="U73" s="19"/>
      <c r="V73" s="19"/>
      <c r="W73" s="19"/>
      <c r="X73" s="19"/>
      <c r="Y73" s="119"/>
    </row>
    <row r="74" spans="1:25" s="120" customFormat="1" ht="21" customHeight="1" x14ac:dyDescent="0.25">
      <c r="A74" s="267"/>
      <c r="B74" s="38" t="s">
        <v>247</v>
      </c>
      <c r="C74" s="249"/>
      <c r="D74" s="249"/>
      <c r="E74" s="259"/>
      <c r="F74" s="265"/>
      <c r="G74" s="257"/>
      <c r="H74" s="263"/>
      <c r="I74" s="261"/>
      <c r="J74" s="70">
        <v>15600000</v>
      </c>
      <c r="K74" s="98">
        <v>91677.6</v>
      </c>
      <c r="L74" s="281"/>
      <c r="M74" s="19"/>
      <c r="N74" s="19"/>
      <c r="O74" s="19"/>
      <c r="P74" s="19"/>
      <c r="Q74" s="255"/>
      <c r="R74" s="19"/>
      <c r="S74" s="19"/>
      <c r="T74" s="19"/>
      <c r="U74" s="19"/>
      <c r="V74" s="19"/>
      <c r="W74" s="19"/>
      <c r="X74" s="19"/>
      <c r="Y74" s="119"/>
    </row>
    <row r="75" spans="1:25" s="116" customFormat="1" ht="41.25" customHeight="1" x14ac:dyDescent="0.25">
      <c r="A75" s="244">
        <v>58</v>
      </c>
      <c r="B75" s="245" t="s">
        <v>249</v>
      </c>
      <c r="C75" s="135" t="s">
        <v>86</v>
      </c>
      <c r="D75" s="135" t="s">
        <v>252</v>
      </c>
      <c r="E75" s="124" t="s">
        <v>250</v>
      </c>
      <c r="F75" s="211" t="s">
        <v>251</v>
      </c>
      <c r="G75" s="28">
        <v>43966</v>
      </c>
      <c r="H75" s="26">
        <v>43978</v>
      </c>
      <c r="I75" s="59">
        <v>44196</v>
      </c>
      <c r="J75" s="125">
        <v>15800000</v>
      </c>
      <c r="K75" s="126">
        <v>30430.799999999999</v>
      </c>
      <c r="L75" s="231">
        <f>K75-Q75</f>
        <v>0</v>
      </c>
      <c r="M75" s="182"/>
      <c r="N75" s="182"/>
      <c r="O75" s="182"/>
      <c r="P75" s="182"/>
      <c r="Q75" s="182">
        <v>30430.799999999999</v>
      </c>
      <c r="R75" s="182"/>
      <c r="S75" s="182"/>
      <c r="T75" s="182"/>
      <c r="U75" s="182"/>
      <c r="V75" s="182"/>
      <c r="W75" s="182"/>
      <c r="X75" s="182"/>
      <c r="Y75" s="117"/>
    </row>
    <row r="76" spans="1:25" s="116" customFormat="1" ht="41.25" customHeight="1" x14ac:dyDescent="0.25">
      <c r="A76" s="246">
        <v>59</v>
      </c>
      <c r="B76" s="247" t="s">
        <v>204</v>
      </c>
      <c r="C76" s="135" t="s">
        <v>86</v>
      </c>
      <c r="D76" s="135" t="s">
        <v>255</v>
      </c>
      <c r="E76" s="124" t="s">
        <v>250</v>
      </c>
      <c r="F76" s="211" t="s">
        <v>253</v>
      </c>
      <c r="G76" s="28">
        <v>43966</v>
      </c>
      <c r="H76" s="26">
        <v>43978</v>
      </c>
      <c r="I76" s="59">
        <v>44196</v>
      </c>
      <c r="J76" s="125">
        <v>15400000</v>
      </c>
      <c r="K76" s="126">
        <v>125575</v>
      </c>
      <c r="L76" s="231">
        <f>K76-Q76</f>
        <v>0</v>
      </c>
      <c r="M76" s="182"/>
      <c r="N76" s="182"/>
      <c r="O76" s="182"/>
      <c r="P76" s="182"/>
      <c r="Q76" s="182">
        <v>125575</v>
      </c>
      <c r="R76" s="182"/>
      <c r="S76" s="182"/>
      <c r="T76" s="182"/>
      <c r="U76" s="182"/>
      <c r="V76" s="182"/>
      <c r="W76" s="182"/>
      <c r="X76" s="182"/>
      <c r="Y76" s="117"/>
    </row>
    <row r="77" spans="1:25" s="116" customFormat="1" ht="41.25" customHeight="1" x14ac:dyDescent="0.25">
      <c r="A77" s="246">
        <v>60</v>
      </c>
      <c r="B77" s="247" t="s">
        <v>204</v>
      </c>
      <c r="C77" s="135" t="s">
        <v>86</v>
      </c>
      <c r="D77" s="135" t="s">
        <v>256</v>
      </c>
      <c r="E77" s="124" t="s">
        <v>250</v>
      </c>
      <c r="F77" s="211" t="s">
        <v>254</v>
      </c>
      <c r="G77" s="28">
        <v>43966</v>
      </c>
      <c r="H77" s="26">
        <v>43978</v>
      </c>
      <c r="I77" s="59">
        <v>44196</v>
      </c>
      <c r="J77" s="125">
        <v>15300000</v>
      </c>
      <c r="K77" s="126">
        <v>58165.2</v>
      </c>
      <c r="L77" s="231">
        <f>K77-Q77</f>
        <v>0</v>
      </c>
      <c r="M77" s="182"/>
      <c r="N77" s="182"/>
      <c r="O77" s="182"/>
      <c r="P77" s="182"/>
      <c r="Q77" s="182">
        <v>58165.2</v>
      </c>
      <c r="R77" s="182"/>
      <c r="S77" s="182"/>
      <c r="T77" s="182"/>
      <c r="U77" s="182"/>
      <c r="V77" s="182"/>
      <c r="W77" s="182"/>
      <c r="X77" s="182"/>
      <c r="Y77" s="117"/>
    </row>
    <row r="78" spans="1:25" s="116" customFormat="1" ht="41.25" customHeight="1" x14ac:dyDescent="0.25">
      <c r="A78" s="246">
        <v>61</v>
      </c>
      <c r="B78" s="36" t="s">
        <v>257</v>
      </c>
      <c r="C78" s="135" t="s">
        <v>86</v>
      </c>
      <c r="D78" s="17" t="s">
        <v>260</v>
      </c>
      <c r="E78" s="36" t="s">
        <v>258</v>
      </c>
      <c r="F78" s="211" t="s">
        <v>259</v>
      </c>
      <c r="G78" s="28">
        <v>43966</v>
      </c>
      <c r="H78" s="26">
        <v>43978</v>
      </c>
      <c r="I78" s="59">
        <v>44196</v>
      </c>
      <c r="J78" s="125">
        <v>15600000</v>
      </c>
      <c r="K78" s="179">
        <v>229194</v>
      </c>
      <c r="L78" s="231">
        <f>K78-Q78</f>
        <v>0</v>
      </c>
      <c r="M78" s="182"/>
      <c r="N78" s="182"/>
      <c r="O78" s="182"/>
      <c r="P78" s="182"/>
      <c r="Q78" s="182">
        <v>229194</v>
      </c>
      <c r="R78" s="182"/>
      <c r="S78" s="182"/>
      <c r="T78" s="182"/>
      <c r="U78" s="182"/>
      <c r="V78" s="182"/>
      <c r="W78" s="182"/>
      <c r="X78" s="182"/>
      <c r="Y78" s="117"/>
    </row>
    <row r="79" spans="1:25" s="120" customFormat="1" ht="41.25" customHeight="1" x14ac:dyDescent="0.25">
      <c r="A79" s="166">
        <v>62</v>
      </c>
      <c r="B79" s="27" t="s">
        <v>261</v>
      </c>
      <c r="C79" s="135" t="s">
        <v>86</v>
      </c>
      <c r="D79" s="17" t="s">
        <v>264</v>
      </c>
      <c r="E79" s="107" t="s">
        <v>262</v>
      </c>
      <c r="F79" s="211" t="s">
        <v>263</v>
      </c>
      <c r="G79" s="28">
        <v>43966</v>
      </c>
      <c r="H79" s="26">
        <v>43978</v>
      </c>
      <c r="I79" s="59">
        <v>44196</v>
      </c>
      <c r="J79" s="70">
        <v>19600000</v>
      </c>
      <c r="K79" s="97">
        <v>9244.7999999999993</v>
      </c>
      <c r="L79" s="228">
        <f>K79-Q79</f>
        <v>0</v>
      </c>
      <c r="M79" s="19"/>
      <c r="N79" s="19"/>
      <c r="O79" s="19"/>
      <c r="P79" s="19"/>
      <c r="Q79" s="19">
        <v>9244.7999999999993</v>
      </c>
      <c r="R79" s="19"/>
      <c r="S79" s="19"/>
      <c r="T79" s="19"/>
      <c r="U79" s="19"/>
      <c r="V79" s="19"/>
      <c r="W79" s="19"/>
      <c r="X79" s="19"/>
      <c r="Y79" s="119"/>
    </row>
    <row r="80" spans="1:25" s="120" customFormat="1" ht="41.25" customHeight="1" x14ac:dyDescent="0.25">
      <c r="A80" s="166">
        <v>63</v>
      </c>
      <c r="B80" s="27" t="s">
        <v>28</v>
      </c>
      <c r="C80" s="17" t="s">
        <v>13</v>
      </c>
      <c r="D80" s="17" t="s">
        <v>266</v>
      </c>
      <c r="E80" s="107" t="s">
        <v>64</v>
      </c>
      <c r="F80" s="213" t="s">
        <v>265</v>
      </c>
      <c r="G80" s="28">
        <v>43969</v>
      </c>
      <c r="H80" s="28">
        <v>43971</v>
      </c>
      <c r="I80" s="61">
        <v>44013</v>
      </c>
      <c r="J80" s="70">
        <v>15800000</v>
      </c>
      <c r="K80" s="97">
        <v>169.4</v>
      </c>
      <c r="L80" s="228">
        <f>K80-Q80</f>
        <v>0</v>
      </c>
      <c r="M80" s="19"/>
      <c r="N80" s="19"/>
      <c r="O80" s="19"/>
      <c r="P80" s="19"/>
      <c r="Q80" s="19">
        <v>169.4</v>
      </c>
      <c r="R80" s="19"/>
      <c r="S80" s="19"/>
      <c r="T80" s="19"/>
      <c r="U80" s="19"/>
      <c r="V80" s="19"/>
      <c r="W80" s="19"/>
      <c r="X80" s="19"/>
      <c r="Y80" s="119"/>
    </row>
    <row r="81" spans="1:25" s="120" customFormat="1" ht="41.25" customHeight="1" x14ac:dyDescent="0.25">
      <c r="A81" s="166">
        <v>64</v>
      </c>
      <c r="B81" s="33" t="s">
        <v>267</v>
      </c>
      <c r="C81" s="17" t="s">
        <v>13</v>
      </c>
      <c r="D81" s="34" t="s">
        <v>270</v>
      </c>
      <c r="E81" s="34" t="s">
        <v>268</v>
      </c>
      <c r="F81" s="213" t="s">
        <v>269</v>
      </c>
      <c r="G81" s="35">
        <v>43980</v>
      </c>
      <c r="H81" s="35"/>
      <c r="I81" s="62">
        <v>44377</v>
      </c>
      <c r="J81" s="70">
        <v>63700000</v>
      </c>
      <c r="K81" s="97">
        <v>420</v>
      </c>
      <c r="L81" s="228">
        <f>K81-R81</f>
        <v>0</v>
      </c>
      <c r="M81" s="19"/>
      <c r="N81" s="19"/>
      <c r="O81" s="19"/>
      <c r="P81" s="19"/>
      <c r="Q81" s="19"/>
      <c r="R81" s="19">
        <v>420</v>
      </c>
      <c r="S81" s="19"/>
      <c r="T81" s="19"/>
      <c r="U81" s="19"/>
      <c r="V81" s="19"/>
      <c r="W81" s="19"/>
      <c r="X81" s="19"/>
      <c r="Y81" s="119"/>
    </row>
    <row r="82" spans="1:25" s="120" customFormat="1" ht="41.25" customHeight="1" x14ac:dyDescent="0.25">
      <c r="A82" s="166">
        <v>65</v>
      </c>
      <c r="B82" s="38" t="s">
        <v>272</v>
      </c>
      <c r="C82" s="147" t="s">
        <v>13</v>
      </c>
      <c r="D82" s="147" t="s">
        <v>271</v>
      </c>
      <c r="E82" s="163" t="s">
        <v>70</v>
      </c>
      <c r="F82" s="213" t="s">
        <v>273</v>
      </c>
      <c r="G82" s="145">
        <v>43984</v>
      </c>
      <c r="H82" s="145">
        <v>43985</v>
      </c>
      <c r="I82" s="63">
        <v>44075</v>
      </c>
      <c r="J82" s="70">
        <v>39200000</v>
      </c>
      <c r="K82" s="97">
        <v>41</v>
      </c>
      <c r="L82" s="228">
        <f>K82-R82</f>
        <v>0</v>
      </c>
      <c r="M82" s="19"/>
      <c r="N82" s="19"/>
      <c r="O82" s="19"/>
      <c r="P82" s="19"/>
      <c r="Q82" s="19"/>
      <c r="R82" s="19">
        <v>41</v>
      </c>
      <c r="S82" s="19"/>
      <c r="T82" s="19"/>
      <c r="U82" s="19"/>
      <c r="V82" s="19"/>
      <c r="W82" s="19"/>
      <c r="X82" s="19"/>
      <c r="Y82" s="119"/>
    </row>
    <row r="83" spans="1:25" s="120" customFormat="1" ht="41.25" customHeight="1" x14ac:dyDescent="0.25">
      <c r="A83" s="166">
        <v>66</v>
      </c>
      <c r="B83" s="153" t="s">
        <v>82</v>
      </c>
      <c r="C83" s="17" t="s">
        <v>13</v>
      </c>
      <c r="D83" s="167" t="s">
        <v>274</v>
      </c>
      <c r="E83" s="168" t="s">
        <v>83</v>
      </c>
      <c r="F83" s="208"/>
      <c r="G83" s="172">
        <v>43985</v>
      </c>
      <c r="H83" s="172"/>
      <c r="I83" s="157"/>
      <c r="J83" s="158">
        <v>15800000</v>
      </c>
      <c r="K83" s="159">
        <v>50</v>
      </c>
      <c r="L83" s="228">
        <f>K83-R83</f>
        <v>0</v>
      </c>
      <c r="M83" s="19"/>
      <c r="N83" s="19"/>
      <c r="O83" s="19"/>
      <c r="P83" s="19"/>
      <c r="Q83" s="19"/>
      <c r="R83" s="19">
        <v>50</v>
      </c>
      <c r="S83" s="19"/>
      <c r="T83" s="19"/>
      <c r="U83" s="19"/>
      <c r="V83" s="19"/>
      <c r="W83" s="19"/>
      <c r="X83" s="19"/>
      <c r="Y83" s="119"/>
    </row>
    <row r="84" spans="1:25" s="120" customFormat="1" ht="22.5" customHeight="1" x14ac:dyDescent="0.25">
      <c r="A84" s="266">
        <v>67</v>
      </c>
      <c r="B84" s="268" t="s">
        <v>28</v>
      </c>
      <c r="C84" s="270" t="s">
        <v>13</v>
      </c>
      <c r="D84" s="270" t="s">
        <v>275</v>
      </c>
      <c r="E84" s="272" t="s">
        <v>63</v>
      </c>
      <c r="F84" s="274"/>
      <c r="G84" s="276">
        <v>43987</v>
      </c>
      <c r="H84" s="172"/>
      <c r="I84" s="172"/>
      <c r="J84" s="158">
        <v>41100000</v>
      </c>
      <c r="K84" s="159">
        <v>102</v>
      </c>
      <c r="L84" s="280">
        <f>K84+K85-Q84</f>
        <v>0</v>
      </c>
      <c r="M84" s="19"/>
      <c r="N84" s="19"/>
      <c r="O84" s="19"/>
      <c r="P84" s="19"/>
      <c r="Q84" s="254">
        <v>258</v>
      </c>
      <c r="R84" s="19"/>
      <c r="S84" s="19"/>
      <c r="T84" s="19"/>
      <c r="U84" s="19"/>
      <c r="V84" s="19"/>
      <c r="W84" s="19"/>
      <c r="X84" s="19"/>
      <c r="Y84" s="119"/>
    </row>
    <row r="85" spans="1:25" s="120" customFormat="1" ht="21.75" customHeight="1" x14ac:dyDescent="0.25">
      <c r="A85" s="267"/>
      <c r="B85" s="269"/>
      <c r="C85" s="271"/>
      <c r="D85" s="271"/>
      <c r="E85" s="273"/>
      <c r="F85" s="275"/>
      <c r="G85" s="277"/>
      <c r="H85" s="173"/>
      <c r="I85" s="173"/>
      <c r="J85" s="158">
        <v>15900000</v>
      </c>
      <c r="K85" s="159">
        <v>156</v>
      </c>
      <c r="L85" s="281"/>
      <c r="M85" s="19"/>
      <c r="N85" s="19"/>
      <c r="O85" s="19"/>
      <c r="P85" s="19"/>
      <c r="Q85" s="255"/>
      <c r="R85" s="19"/>
      <c r="S85" s="19"/>
      <c r="T85" s="19"/>
      <c r="U85" s="19"/>
      <c r="V85" s="19"/>
      <c r="W85" s="19"/>
      <c r="X85" s="19"/>
      <c r="Y85" s="119"/>
    </row>
    <row r="86" spans="1:25" s="294" customFormat="1" ht="41.25" customHeight="1" x14ac:dyDescent="0.25">
      <c r="A86" s="287">
        <v>68</v>
      </c>
      <c r="B86" s="288" t="s">
        <v>276</v>
      </c>
      <c r="C86" s="189" t="s">
        <v>13</v>
      </c>
      <c r="D86" s="289" t="s">
        <v>278</v>
      </c>
      <c r="E86" s="22" t="s">
        <v>67</v>
      </c>
      <c r="F86" s="214" t="s">
        <v>277</v>
      </c>
      <c r="G86" s="184">
        <v>43999</v>
      </c>
      <c r="H86" s="184">
        <v>44002</v>
      </c>
      <c r="I86" s="59">
        <v>44043</v>
      </c>
      <c r="J86" s="290">
        <v>50100000</v>
      </c>
      <c r="K86" s="149">
        <v>670</v>
      </c>
      <c r="L86" s="291">
        <f>K86-R86</f>
        <v>0</v>
      </c>
      <c r="M86" s="292"/>
      <c r="N86" s="292"/>
      <c r="O86" s="292"/>
      <c r="P86" s="292"/>
      <c r="Q86" s="292"/>
      <c r="R86" s="292">
        <v>670</v>
      </c>
      <c r="S86" s="292"/>
      <c r="T86" s="292"/>
      <c r="U86" s="292"/>
      <c r="V86" s="292"/>
      <c r="W86" s="292"/>
      <c r="X86" s="292"/>
      <c r="Y86" s="293"/>
    </row>
    <row r="87" spans="1:25" s="294" customFormat="1" ht="41.25" customHeight="1" x14ac:dyDescent="0.25">
      <c r="A87" s="287">
        <v>69</v>
      </c>
      <c r="B87" s="38" t="s">
        <v>272</v>
      </c>
      <c r="C87" s="147" t="s">
        <v>13</v>
      </c>
      <c r="D87" s="147" t="s">
        <v>280</v>
      </c>
      <c r="E87" s="163" t="s">
        <v>70</v>
      </c>
      <c r="F87" s="213" t="s">
        <v>279</v>
      </c>
      <c r="G87" s="145">
        <v>43999</v>
      </c>
      <c r="H87" s="145">
        <v>44001</v>
      </c>
      <c r="I87" s="63">
        <v>44075</v>
      </c>
      <c r="J87" s="70">
        <v>39200000</v>
      </c>
      <c r="K87" s="97">
        <v>41</v>
      </c>
      <c r="L87" s="291">
        <f>K87-R87</f>
        <v>0</v>
      </c>
      <c r="M87" s="292"/>
      <c r="N87" s="292"/>
      <c r="O87" s="292"/>
      <c r="P87" s="292"/>
      <c r="Q87" s="292"/>
      <c r="R87" s="292">
        <v>41</v>
      </c>
      <c r="S87" s="292"/>
      <c r="T87" s="292"/>
      <c r="U87" s="292"/>
      <c r="V87" s="292"/>
      <c r="W87" s="292"/>
      <c r="X87" s="292"/>
      <c r="Y87" s="293"/>
    </row>
    <row r="88" spans="1:25" s="133" customFormat="1" ht="41.25" customHeight="1" x14ac:dyDescent="0.25">
      <c r="A88" s="298">
        <v>70</v>
      </c>
      <c r="B88" s="299" t="s">
        <v>282</v>
      </c>
      <c r="C88" s="305" t="s">
        <v>285</v>
      </c>
      <c r="D88" s="289" t="s">
        <v>284</v>
      </c>
      <c r="E88" s="300" t="s">
        <v>281</v>
      </c>
      <c r="F88" s="213" t="s">
        <v>283</v>
      </c>
      <c r="G88" s="184">
        <v>44005</v>
      </c>
      <c r="H88" s="184">
        <v>44056</v>
      </c>
      <c r="I88" s="184">
        <v>44196</v>
      </c>
      <c r="J88" s="131">
        <v>33100000</v>
      </c>
      <c r="K88" s="301">
        <v>177325</v>
      </c>
      <c r="L88" s="232">
        <f>K88-R88-S88-T88-U88-V88-W88-X88</f>
        <v>177325</v>
      </c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3"/>
    </row>
    <row r="89" spans="1:25" s="133" customFormat="1" ht="41.25" customHeight="1" x14ac:dyDescent="0.25">
      <c r="A89" s="304">
        <v>71</v>
      </c>
      <c r="B89" s="299" t="s">
        <v>282</v>
      </c>
      <c r="C89" s="305" t="s">
        <v>285</v>
      </c>
      <c r="D89" s="289" t="s">
        <v>288</v>
      </c>
      <c r="E89" s="300" t="s">
        <v>289</v>
      </c>
      <c r="F89" s="213" t="s">
        <v>286</v>
      </c>
      <c r="G89" s="184">
        <v>44005</v>
      </c>
      <c r="H89" s="184">
        <v>44056</v>
      </c>
      <c r="I89" s="184">
        <v>44196</v>
      </c>
      <c r="J89" s="131">
        <v>33100000</v>
      </c>
      <c r="K89" s="301">
        <v>225410</v>
      </c>
      <c r="L89" s="232">
        <f>K89-R89-S89-T89-U89</f>
        <v>225410</v>
      </c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3"/>
    </row>
    <row r="90" spans="1:25" s="133" customFormat="1" ht="41.25" customHeight="1" x14ac:dyDescent="0.25">
      <c r="A90" s="304">
        <v>72</v>
      </c>
      <c r="B90" s="299" t="s">
        <v>282</v>
      </c>
      <c r="C90" s="305" t="s">
        <v>285</v>
      </c>
      <c r="D90" s="289" t="s">
        <v>290</v>
      </c>
      <c r="E90" s="300" t="s">
        <v>291</v>
      </c>
      <c r="F90" s="213" t="s">
        <v>287</v>
      </c>
      <c r="G90" s="184">
        <v>44006</v>
      </c>
      <c r="H90" s="184">
        <v>44057</v>
      </c>
      <c r="I90" s="184">
        <v>44196</v>
      </c>
      <c r="J90" s="131">
        <v>33100000</v>
      </c>
      <c r="K90" s="301">
        <v>170765</v>
      </c>
      <c r="L90" s="232">
        <f>K90-R90-S90-T90-U90-V90</f>
        <v>170765</v>
      </c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3"/>
    </row>
    <row r="91" spans="1:25" s="133" customFormat="1" ht="41.25" customHeight="1" x14ac:dyDescent="0.25">
      <c r="A91" s="304">
        <v>73</v>
      </c>
      <c r="B91" s="299" t="s">
        <v>282</v>
      </c>
      <c r="C91" s="305" t="s">
        <v>285</v>
      </c>
      <c r="D91" s="189" t="s">
        <v>294</v>
      </c>
      <c r="E91" s="128" t="s">
        <v>292</v>
      </c>
      <c r="F91" s="213" t="s">
        <v>293</v>
      </c>
      <c r="G91" s="184">
        <v>44006</v>
      </c>
      <c r="H91" s="184">
        <v>44057</v>
      </c>
      <c r="I91" s="184">
        <v>44196</v>
      </c>
      <c r="J91" s="131">
        <v>33100000</v>
      </c>
      <c r="K91" s="132">
        <v>947696</v>
      </c>
      <c r="L91" s="232">
        <f>K91-R91</f>
        <v>0</v>
      </c>
      <c r="M91" s="302"/>
      <c r="N91" s="302"/>
      <c r="O91" s="302"/>
      <c r="P91" s="302"/>
      <c r="Q91" s="302"/>
      <c r="R91" s="302">
        <v>947696</v>
      </c>
      <c r="S91" s="302"/>
      <c r="T91" s="302"/>
      <c r="U91" s="302"/>
      <c r="V91" s="302"/>
      <c r="W91" s="302"/>
      <c r="X91" s="302"/>
      <c r="Y91" s="303"/>
    </row>
    <row r="92" spans="1:25" s="133" customFormat="1" ht="41.25" customHeight="1" x14ac:dyDescent="0.25">
      <c r="A92" s="306">
        <v>74</v>
      </c>
      <c r="B92" s="187" t="s">
        <v>282</v>
      </c>
      <c r="C92" s="307" t="s">
        <v>285</v>
      </c>
      <c r="D92" s="186" t="s">
        <v>297</v>
      </c>
      <c r="E92" s="308" t="s">
        <v>296</v>
      </c>
      <c r="F92" s="309" t="s">
        <v>295</v>
      </c>
      <c r="G92" s="188">
        <v>44006</v>
      </c>
      <c r="H92" s="188">
        <v>44011</v>
      </c>
      <c r="I92" s="188">
        <v>44196</v>
      </c>
      <c r="J92" s="310">
        <v>33100000</v>
      </c>
      <c r="K92" s="311">
        <v>487030</v>
      </c>
      <c r="L92" s="312">
        <f>K92-R92</f>
        <v>0</v>
      </c>
      <c r="M92" s="313"/>
      <c r="N92" s="313"/>
      <c r="O92" s="313"/>
      <c r="P92" s="313"/>
      <c r="Q92" s="313"/>
      <c r="R92" s="313">
        <v>487030</v>
      </c>
      <c r="S92" s="313"/>
      <c r="T92" s="313"/>
      <c r="U92" s="313"/>
      <c r="V92" s="313"/>
      <c r="W92" s="313"/>
      <c r="X92" s="313"/>
      <c r="Y92" s="314"/>
    </row>
    <row r="93" spans="1:25" s="118" customFormat="1" ht="32.25" customHeight="1" x14ac:dyDescent="0.25">
      <c r="A93" s="13">
        <v>75</v>
      </c>
      <c r="B93" s="183" t="s">
        <v>82</v>
      </c>
      <c r="C93" s="17" t="s">
        <v>13</v>
      </c>
      <c r="D93" s="174" t="s">
        <v>298</v>
      </c>
      <c r="E93" s="175" t="s">
        <v>83</v>
      </c>
      <c r="F93" s="210"/>
      <c r="G93" s="176">
        <v>44007</v>
      </c>
      <c r="H93" s="176"/>
      <c r="I93" s="176"/>
      <c r="J93" s="158">
        <v>15800000</v>
      </c>
      <c r="K93" s="177">
        <v>50</v>
      </c>
      <c r="L93" s="229">
        <f>K93-S93</f>
        <v>0</v>
      </c>
      <c r="M93" s="19"/>
      <c r="N93" s="19"/>
      <c r="O93" s="19"/>
      <c r="P93" s="19"/>
      <c r="Q93" s="19"/>
      <c r="R93" s="19"/>
      <c r="S93" s="19">
        <v>50</v>
      </c>
      <c r="T93" s="19"/>
      <c r="U93" s="19"/>
      <c r="V93" s="19"/>
      <c r="W93" s="19"/>
      <c r="X93" s="19"/>
      <c r="Y93" s="119"/>
    </row>
    <row r="94" spans="1:25" s="118" customFormat="1" ht="34.5" customHeight="1" x14ac:dyDescent="0.25">
      <c r="A94" s="13">
        <v>76</v>
      </c>
      <c r="B94" s="33" t="s">
        <v>65</v>
      </c>
      <c r="C94" s="17" t="s">
        <v>13</v>
      </c>
      <c r="D94" s="34" t="s">
        <v>300</v>
      </c>
      <c r="E94" s="34" t="s">
        <v>91</v>
      </c>
      <c r="F94" s="212" t="s">
        <v>299</v>
      </c>
      <c r="G94" s="35">
        <v>44012</v>
      </c>
      <c r="H94" s="35">
        <v>44012</v>
      </c>
      <c r="I94" s="62">
        <v>44075</v>
      </c>
      <c r="J94" s="70">
        <v>3100000</v>
      </c>
      <c r="K94" s="74">
        <v>100</v>
      </c>
      <c r="L94" s="229">
        <f>K94-S94</f>
        <v>0</v>
      </c>
      <c r="M94" s="19"/>
      <c r="N94" s="19"/>
      <c r="O94" s="19"/>
      <c r="P94" s="19"/>
      <c r="Q94" s="19"/>
      <c r="R94" s="19"/>
      <c r="S94" s="19">
        <v>100</v>
      </c>
      <c r="T94" s="19"/>
      <c r="U94" s="19"/>
      <c r="V94" s="19"/>
      <c r="W94" s="19"/>
      <c r="X94" s="19"/>
      <c r="Y94" s="119"/>
    </row>
    <row r="95" spans="1:25" s="120" customFormat="1" ht="34.5" customHeight="1" x14ac:dyDescent="0.25">
      <c r="A95" s="321">
        <v>77</v>
      </c>
      <c r="B95" s="33" t="s">
        <v>65</v>
      </c>
      <c r="C95" s="17" t="s">
        <v>13</v>
      </c>
      <c r="D95" s="34" t="s">
        <v>307</v>
      </c>
      <c r="E95" s="34" t="s">
        <v>91</v>
      </c>
      <c r="F95" s="212" t="s">
        <v>305</v>
      </c>
      <c r="G95" s="35">
        <v>44013</v>
      </c>
      <c r="H95" s="35">
        <v>44013</v>
      </c>
      <c r="I95" s="62">
        <v>44075</v>
      </c>
      <c r="J95" s="70">
        <v>3100000</v>
      </c>
      <c r="K95" s="74">
        <v>100</v>
      </c>
      <c r="L95" s="230">
        <f>K95-S95</f>
        <v>0</v>
      </c>
      <c r="M95" s="148"/>
      <c r="N95" s="148"/>
      <c r="O95" s="148"/>
      <c r="P95" s="148"/>
      <c r="Q95" s="148"/>
      <c r="R95" s="148"/>
      <c r="S95" s="148">
        <v>100</v>
      </c>
      <c r="T95" s="148"/>
      <c r="U95" s="148"/>
      <c r="V95" s="148"/>
      <c r="W95" s="148"/>
      <c r="X95" s="148"/>
      <c r="Y95" s="123"/>
    </row>
    <row r="96" spans="1:25" s="120" customFormat="1" ht="36.75" customHeight="1" x14ac:dyDescent="0.25">
      <c r="A96" s="178">
        <v>78</v>
      </c>
      <c r="B96" s="183" t="s">
        <v>82</v>
      </c>
      <c r="C96" s="17" t="s">
        <v>13</v>
      </c>
      <c r="D96" s="174" t="s">
        <v>301</v>
      </c>
      <c r="E96" s="175" t="s">
        <v>83</v>
      </c>
      <c r="F96" s="210"/>
      <c r="G96" s="176">
        <v>44013</v>
      </c>
      <c r="H96" s="176"/>
      <c r="I96" s="176"/>
      <c r="J96" s="158">
        <v>15800000</v>
      </c>
      <c r="K96" s="177">
        <v>50</v>
      </c>
      <c r="L96" s="230">
        <f>K96-S96</f>
        <v>0</v>
      </c>
      <c r="M96" s="148"/>
      <c r="N96" s="148"/>
      <c r="O96" s="148"/>
      <c r="P96" s="148"/>
      <c r="Q96" s="148"/>
      <c r="R96" s="148"/>
      <c r="S96" s="148">
        <v>50</v>
      </c>
      <c r="T96" s="148"/>
      <c r="U96" s="148"/>
      <c r="V96" s="148"/>
      <c r="W96" s="148"/>
      <c r="X96" s="148"/>
      <c r="Y96" s="123"/>
    </row>
    <row r="97" spans="1:35" s="294" customFormat="1" ht="36.75" customHeight="1" x14ac:dyDescent="0.25">
      <c r="A97" s="315">
        <v>79</v>
      </c>
      <c r="B97" s="127" t="s">
        <v>306</v>
      </c>
      <c r="C97" s="17" t="s">
        <v>13</v>
      </c>
      <c r="D97" s="295" t="s">
        <v>302</v>
      </c>
      <c r="E97" s="320" t="s">
        <v>303</v>
      </c>
      <c r="F97" s="212" t="s">
        <v>304</v>
      </c>
      <c r="G97" s="185">
        <v>44015</v>
      </c>
      <c r="H97" s="185">
        <v>44022</v>
      </c>
      <c r="I97" s="130">
        <v>44075</v>
      </c>
      <c r="J97" s="290">
        <v>18900000</v>
      </c>
      <c r="K97" s="297">
        <v>200</v>
      </c>
      <c r="L97" s="291">
        <f>K97-S97</f>
        <v>0</v>
      </c>
      <c r="M97" s="292"/>
      <c r="N97" s="292"/>
      <c r="O97" s="292"/>
      <c r="P97" s="292"/>
      <c r="Q97" s="292"/>
      <c r="R97" s="292"/>
      <c r="S97" s="292">
        <v>200</v>
      </c>
      <c r="T97" s="292"/>
      <c r="U97" s="292"/>
      <c r="V97" s="292"/>
      <c r="W97" s="292"/>
      <c r="X97" s="292"/>
      <c r="Y97" s="293"/>
    </row>
    <row r="98" spans="1:35" s="294" customFormat="1" ht="21.75" customHeight="1" x14ac:dyDescent="0.25">
      <c r="A98" s="322">
        <v>80</v>
      </c>
      <c r="B98" s="268" t="s">
        <v>28</v>
      </c>
      <c r="C98" s="270" t="s">
        <v>13</v>
      </c>
      <c r="D98" s="270" t="s">
        <v>275</v>
      </c>
      <c r="E98" s="272" t="s">
        <v>63</v>
      </c>
      <c r="F98" s="274"/>
      <c r="G98" s="276">
        <v>44018</v>
      </c>
      <c r="H98" s="276"/>
      <c r="I98" s="276"/>
      <c r="J98" s="158">
        <v>41100000</v>
      </c>
      <c r="K98" s="159">
        <v>102</v>
      </c>
      <c r="L98" s="316">
        <f>K98+K99-S98</f>
        <v>0</v>
      </c>
      <c r="M98" s="292"/>
      <c r="N98" s="292"/>
      <c r="O98" s="292"/>
      <c r="P98" s="292"/>
      <c r="Q98" s="292"/>
      <c r="R98" s="292"/>
      <c r="S98" s="317">
        <v>282</v>
      </c>
      <c r="T98" s="292"/>
      <c r="U98" s="292"/>
      <c r="V98" s="292"/>
      <c r="W98" s="292"/>
      <c r="X98" s="292"/>
      <c r="Y98" s="293"/>
    </row>
    <row r="99" spans="1:35" s="294" customFormat="1" ht="18.75" customHeight="1" x14ac:dyDescent="0.25">
      <c r="A99" s="323"/>
      <c r="B99" s="269"/>
      <c r="C99" s="271"/>
      <c r="D99" s="271"/>
      <c r="E99" s="273"/>
      <c r="F99" s="275"/>
      <c r="G99" s="277"/>
      <c r="H99" s="277"/>
      <c r="I99" s="277"/>
      <c r="J99" s="158">
        <v>15900000</v>
      </c>
      <c r="K99" s="159">
        <v>180</v>
      </c>
      <c r="L99" s="318"/>
      <c r="M99" s="292"/>
      <c r="N99" s="292"/>
      <c r="O99" s="292"/>
      <c r="P99" s="292"/>
      <c r="Q99" s="292"/>
      <c r="R99" s="292"/>
      <c r="S99" s="319"/>
      <c r="T99" s="292"/>
      <c r="U99" s="292"/>
      <c r="V99" s="292"/>
      <c r="W99" s="292"/>
      <c r="X99" s="292"/>
      <c r="Y99" s="293"/>
    </row>
    <row r="100" spans="1:35" s="294" customFormat="1" ht="18.75" customHeight="1" x14ac:dyDescent="0.25">
      <c r="A100" s="325"/>
      <c r="B100" s="169"/>
      <c r="C100" s="170"/>
      <c r="D100" s="170"/>
      <c r="E100" s="171"/>
      <c r="F100" s="209"/>
      <c r="G100" s="173"/>
      <c r="H100" s="173"/>
      <c r="I100" s="165"/>
      <c r="J100" s="158"/>
      <c r="K100" s="326"/>
      <c r="L100" s="291"/>
      <c r="M100" s="292"/>
      <c r="N100" s="292"/>
      <c r="O100" s="292"/>
      <c r="P100" s="292"/>
      <c r="Q100" s="292"/>
      <c r="R100" s="292"/>
      <c r="S100" s="324"/>
      <c r="T100" s="292"/>
      <c r="U100" s="292"/>
      <c r="V100" s="292"/>
      <c r="W100" s="292"/>
      <c r="X100" s="292"/>
      <c r="Y100" s="293"/>
    </row>
    <row r="101" spans="1:35" s="294" customFormat="1" ht="30.75" customHeight="1" x14ac:dyDescent="0.25">
      <c r="A101" s="315"/>
      <c r="B101" s="127"/>
      <c r="C101" s="289"/>
      <c r="D101" s="189"/>
      <c r="E101" s="295"/>
      <c r="F101" s="296"/>
      <c r="G101" s="185"/>
      <c r="H101" s="185"/>
      <c r="I101" s="130"/>
      <c r="J101" s="290"/>
      <c r="K101" s="297"/>
      <c r="L101" s="291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3"/>
    </row>
    <row r="102" spans="1:35" s="338" customFormat="1" ht="18" customHeight="1" x14ac:dyDescent="0.25">
      <c r="A102" s="327"/>
      <c r="B102" s="328"/>
      <c r="C102" s="329"/>
      <c r="D102" s="329"/>
      <c r="E102" s="330"/>
      <c r="F102" s="331"/>
      <c r="G102" s="332"/>
      <c r="H102" s="332"/>
      <c r="I102" s="333"/>
      <c r="J102" s="334"/>
      <c r="K102" s="335"/>
      <c r="L102" s="336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</row>
    <row r="103" spans="1:35" s="14" customFormat="1" ht="18.75" customHeight="1" x14ac:dyDescent="0.25">
      <c r="A103" s="96"/>
      <c r="B103" s="56" t="s">
        <v>33</v>
      </c>
      <c r="C103" s="57"/>
      <c r="D103" s="57"/>
      <c r="E103" s="109"/>
      <c r="F103" s="215"/>
      <c r="G103" s="57"/>
      <c r="H103" s="57"/>
      <c r="I103" s="57"/>
      <c r="J103" s="70"/>
      <c r="K103" s="99"/>
      <c r="L103" s="233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:35" s="14" customFormat="1" ht="26.25" customHeight="1" x14ac:dyDescent="0.25">
      <c r="A104" s="96">
        <v>1</v>
      </c>
      <c r="B104" s="18" t="s">
        <v>17</v>
      </c>
      <c r="C104" s="17" t="s">
        <v>71</v>
      </c>
      <c r="D104" s="17" t="s">
        <v>308</v>
      </c>
      <c r="E104" s="110" t="s">
        <v>38</v>
      </c>
      <c r="F104" s="212">
        <v>20</v>
      </c>
      <c r="G104" s="26">
        <v>43829</v>
      </c>
      <c r="H104" s="26">
        <v>44196</v>
      </c>
      <c r="I104" s="58">
        <v>44227</v>
      </c>
      <c r="J104" s="70">
        <v>9100000</v>
      </c>
      <c r="K104" s="97">
        <v>47040</v>
      </c>
      <c r="L104" s="234">
        <f>K104-M104-N104-O104-P104-Q104-R104-S104-T104-U104-V104-W104-X104-AA104</f>
        <v>30056.639999999996</v>
      </c>
      <c r="M104" s="19">
        <v>4387.9399999999996</v>
      </c>
      <c r="N104" s="19">
        <v>3044.45</v>
      </c>
      <c r="O104" s="19">
        <v>3217.16</v>
      </c>
      <c r="P104" s="19">
        <v>1919.9</v>
      </c>
      <c r="Q104" s="19">
        <v>1638.64</v>
      </c>
      <c r="R104" s="19">
        <v>2775.27</v>
      </c>
      <c r="S104" s="19"/>
      <c r="T104" s="19"/>
      <c r="U104" s="19"/>
      <c r="V104" s="76"/>
      <c r="W104" s="19"/>
      <c r="X104" s="19"/>
      <c r="Y104" s="19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:35" s="14" customFormat="1" ht="26.25" customHeight="1" x14ac:dyDescent="0.25">
      <c r="A105" s="96">
        <v>2</v>
      </c>
      <c r="B105" s="18" t="s">
        <v>97</v>
      </c>
      <c r="C105" s="17" t="s">
        <v>71</v>
      </c>
      <c r="D105" s="13" t="s">
        <v>309</v>
      </c>
      <c r="E105" s="18" t="s">
        <v>310</v>
      </c>
      <c r="F105" s="203">
        <v>21</v>
      </c>
      <c r="G105" s="26">
        <v>43829</v>
      </c>
      <c r="H105" s="26">
        <v>44196</v>
      </c>
      <c r="I105" s="58">
        <v>44316</v>
      </c>
      <c r="J105" s="70">
        <v>66500000</v>
      </c>
      <c r="K105" s="97">
        <v>3572.89</v>
      </c>
      <c r="L105" s="234">
        <f>K105-M105-N105-O105-P105-Q105-R105-S105-T105-U105-V105-W105-X105-AA105</f>
        <v>1412.8499999999995</v>
      </c>
      <c r="M105" s="19">
        <v>297.74</v>
      </c>
      <c r="N105" s="19">
        <v>372.52</v>
      </c>
      <c r="O105" s="19">
        <v>378.55</v>
      </c>
      <c r="P105" s="19">
        <v>366.34</v>
      </c>
      <c r="Q105" s="19">
        <v>378.55</v>
      </c>
      <c r="R105" s="19">
        <v>366.34</v>
      </c>
      <c r="S105" s="19"/>
      <c r="T105" s="19"/>
      <c r="U105" s="19"/>
      <c r="V105" s="76"/>
      <c r="W105" s="19"/>
      <c r="X105" s="19"/>
      <c r="Y105" s="19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:35" s="14" customFormat="1" ht="26.25" customHeight="1" x14ac:dyDescent="0.25">
      <c r="A106" s="96">
        <v>3</v>
      </c>
      <c r="B106" s="18" t="s">
        <v>313</v>
      </c>
      <c r="C106" s="17" t="s">
        <v>71</v>
      </c>
      <c r="D106" s="17" t="s">
        <v>311</v>
      </c>
      <c r="E106" s="110" t="s">
        <v>38</v>
      </c>
      <c r="F106" s="212">
        <v>22</v>
      </c>
      <c r="G106" s="26">
        <v>43853</v>
      </c>
      <c r="H106" s="26">
        <v>44196</v>
      </c>
      <c r="I106" s="58">
        <v>44227</v>
      </c>
      <c r="J106" s="70">
        <v>9100000</v>
      </c>
      <c r="K106" s="97">
        <v>7821</v>
      </c>
      <c r="L106" s="234">
        <f>K106-M106-N106-O106-P106-Q106-R106-S106-T106-U106-V106-W106-X106</f>
        <v>6531.98</v>
      </c>
      <c r="M106" s="19"/>
      <c r="N106" s="19">
        <v>90.8</v>
      </c>
      <c r="O106" s="19">
        <v>372.73</v>
      </c>
      <c r="P106" s="19">
        <v>277.16000000000003</v>
      </c>
      <c r="Q106" s="19">
        <v>249.35</v>
      </c>
      <c r="R106" s="19">
        <v>298.98</v>
      </c>
      <c r="S106" s="19"/>
      <c r="T106" s="19"/>
      <c r="U106" s="19"/>
      <c r="V106" s="76"/>
      <c r="W106" s="19"/>
      <c r="X106" s="19"/>
      <c r="Y106" s="19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spans="1:35" s="14" customFormat="1" ht="26.25" customHeight="1" x14ac:dyDescent="0.25">
      <c r="A107" s="96">
        <v>4</v>
      </c>
      <c r="B107" s="18" t="s">
        <v>29</v>
      </c>
      <c r="C107" s="17" t="s">
        <v>71</v>
      </c>
      <c r="D107" s="17" t="s">
        <v>312</v>
      </c>
      <c r="E107" s="18" t="s">
        <v>76</v>
      </c>
      <c r="F107" s="203">
        <v>23</v>
      </c>
      <c r="G107" s="26">
        <v>43853</v>
      </c>
      <c r="H107" s="26">
        <v>43921</v>
      </c>
      <c r="I107" s="58">
        <v>43981</v>
      </c>
      <c r="J107" s="70">
        <v>30197630</v>
      </c>
      <c r="K107" s="97">
        <v>4445</v>
      </c>
      <c r="L107" s="234">
        <f>K107-N107-O107</f>
        <v>0</v>
      </c>
      <c r="M107" s="19"/>
      <c r="N107" s="19">
        <v>2222.5</v>
      </c>
      <c r="O107" s="19">
        <v>2222.5</v>
      </c>
      <c r="P107" s="19"/>
      <c r="Q107" s="19"/>
      <c r="R107" s="19"/>
      <c r="S107" s="19"/>
      <c r="T107" s="19"/>
      <c r="U107" s="19"/>
      <c r="V107" s="76"/>
      <c r="W107" s="19"/>
      <c r="X107" s="19"/>
      <c r="Y107" s="19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:35" s="14" customFormat="1" ht="26.25" customHeight="1" x14ac:dyDescent="0.25">
      <c r="A108" s="96">
        <v>5</v>
      </c>
      <c r="B108" s="18" t="s">
        <v>50</v>
      </c>
      <c r="C108" s="17" t="s">
        <v>71</v>
      </c>
      <c r="D108" s="17" t="s">
        <v>316</v>
      </c>
      <c r="E108" s="107" t="s">
        <v>51</v>
      </c>
      <c r="F108" s="203">
        <v>24</v>
      </c>
      <c r="G108" s="26">
        <v>43859</v>
      </c>
      <c r="H108" s="26"/>
      <c r="I108" s="58">
        <v>44222</v>
      </c>
      <c r="J108" s="70">
        <v>30200000</v>
      </c>
      <c r="K108" s="97">
        <v>2288</v>
      </c>
      <c r="L108" s="234">
        <f>K108-Q108</f>
        <v>0</v>
      </c>
      <c r="M108" s="19"/>
      <c r="N108" s="19"/>
      <c r="O108" s="19"/>
      <c r="P108" s="19"/>
      <c r="Q108" s="19">
        <v>2288</v>
      </c>
      <c r="R108" s="19"/>
      <c r="S108" s="19"/>
      <c r="T108" s="19"/>
      <c r="U108" s="19"/>
      <c r="V108" s="76"/>
      <c r="W108" s="19"/>
      <c r="X108" s="19"/>
      <c r="Y108" s="19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:35" s="118" customFormat="1" ht="33" customHeight="1" x14ac:dyDescent="0.25">
      <c r="A109" s="96">
        <v>6</v>
      </c>
      <c r="B109" s="18" t="s">
        <v>315</v>
      </c>
      <c r="C109" s="17" t="s">
        <v>71</v>
      </c>
      <c r="D109" s="14" t="s">
        <v>314</v>
      </c>
      <c r="E109" s="107" t="s">
        <v>51</v>
      </c>
      <c r="F109" s="203">
        <v>25</v>
      </c>
      <c r="G109" s="26">
        <v>43859</v>
      </c>
      <c r="H109" s="26"/>
      <c r="I109" s="58">
        <v>44222</v>
      </c>
      <c r="J109" s="70">
        <v>30200000</v>
      </c>
      <c r="K109" s="97">
        <v>3357</v>
      </c>
      <c r="L109" s="233">
        <f>K109-Q109</f>
        <v>0</v>
      </c>
      <c r="M109" s="19"/>
      <c r="N109" s="19"/>
      <c r="O109" s="19"/>
      <c r="P109" s="19"/>
      <c r="Q109" s="19">
        <v>3357</v>
      </c>
      <c r="R109" s="19"/>
      <c r="S109" s="19"/>
      <c r="T109" s="19"/>
      <c r="U109" s="19"/>
      <c r="V109" s="19"/>
      <c r="W109" s="19"/>
      <c r="X109" s="19"/>
      <c r="Y109" s="119"/>
    </row>
    <row r="110" spans="1:35" s="118" customFormat="1" ht="33" customHeight="1" x14ac:dyDescent="0.25">
      <c r="A110" s="160">
        <v>7</v>
      </c>
      <c r="B110" s="18" t="s">
        <v>99</v>
      </c>
      <c r="C110" s="17" t="s">
        <v>71</v>
      </c>
      <c r="D110" s="17" t="s">
        <v>317</v>
      </c>
      <c r="E110" s="107" t="s">
        <v>75</v>
      </c>
      <c r="F110" s="203">
        <v>26</v>
      </c>
      <c r="G110" s="26">
        <v>43894</v>
      </c>
      <c r="H110" s="26"/>
      <c r="I110" s="58">
        <v>44196</v>
      </c>
      <c r="J110" s="70">
        <v>30237280</v>
      </c>
      <c r="K110" s="97">
        <v>977</v>
      </c>
      <c r="L110" s="233">
        <f>K110-Q110</f>
        <v>0</v>
      </c>
      <c r="M110" s="19"/>
      <c r="N110" s="19"/>
      <c r="O110" s="19"/>
      <c r="P110" s="19"/>
      <c r="Q110" s="19">
        <v>977</v>
      </c>
      <c r="R110" s="19"/>
      <c r="S110" s="19"/>
      <c r="T110" s="19"/>
      <c r="U110" s="19"/>
      <c r="V110" s="19"/>
      <c r="W110" s="19"/>
      <c r="X110" s="19"/>
      <c r="Y110" s="119"/>
    </row>
    <row r="111" spans="1:35" s="118" customFormat="1" ht="47.25" customHeight="1" x14ac:dyDescent="0.25">
      <c r="A111" s="160">
        <v>8</v>
      </c>
      <c r="B111" s="18" t="s">
        <v>319</v>
      </c>
      <c r="C111" s="17" t="s">
        <v>71</v>
      </c>
      <c r="D111" s="146" t="s">
        <v>318</v>
      </c>
      <c r="E111" s="161" t="s">
        <v>320</v>
      </c>
      <c r="F111" s="207">
        <v>27</v>
      </c>
      <c r="G111" s="190">
        <v>43900</v>
      </c>
      <c r="H111" s="190">
        <v>43921</v>
      </c>
      <c r="I111" s="339">
        <v>43951</v>
      </c>
      <c r="J111" s="70">
        <v>50100000</v>
      </c>
      <c r="K111" s="97">
        <v>145</v>
      </c>
      <c r="L111" s="233">
        <f>K111-O111</f>
        <v>0</v>
      </c>
      <c r="M111" s="19"/>
      <c r="N111" s="19"/>
      <c r="O111" s="19">
        <v>145</v>
      </c>
      <c r="P111" s="19"/>
      <c r="Q111" s="19"/>
      <c r="R111" s="19"/>
      <c r="S111" s="19"/>
      <c r="T111" s="19"/>
      <c r="U111" s="19"/>
      <c r="V111" s="19"/>
      <c r="W111" s="19"/>
      <c r="X111" s="19"/>
      <c r="Y111" s="119"/>
    </row>
    <row r="112" spans="1:35" s="118" customFormat="1" ht="26.25" customHeight="1" x14ac:dyDescent="0.25">
      <c r="A112" s="266">
        <v>9</v>
      </c>
      <c r="B112" s="18" t="s">
        <v>92</v>
      </c>
      <c r="C112" s="248" t="s">
        <v>71</v>
      </c>
      <c r="D112" s="248" t="s">
        <v>324</v>
      </c>
      <c r="E112" s="285" t="s">
        <v>44</v>
      </c>
      <c r="F112" s="264">
        <v>28</v>
      </c>
      <c r="G112" s="262">
        <v>43902</v>
      </c>
      <c r="H112" s="262"/>
      <c r="I112" s="262">
        <v>44196</v>
      </c>
      <c r="J112" s="70">
        <v>9200000</v>
      </c>
      <c r="K112" s="97">
        <v>656</v>
      </c>
      <c r="L112" s="234">
        <f>K112-M112-N112-O112-P112-Q112-R112-S112</f>
        <v>426.4</v>
      </c>
      <c r="M112" s="19">
        <v>41</v>
      </c>
      <c r="N112" s="19">
        <v>41</v>
      </c>
      <c r="O112" s="19">
        <v>41</v>
      </c>
      <c r="P112" s="19">
        <v>32.799999999999997</v>
      </c>
      <c r="Q112" s="19">
        <v>32.799999999999997</v>
      </c>
      <c r="R112" s="19">
        <v>41</v>
      </c>
      <c r="S112" s="19"/>
      <c r="T112" s="19"/>
      <c r="U112" s="19"/>
      <c r="V112" s="19"/>
      <c r="W112" s="19"/>
      <c r="X112" s="19"/>
      <c r="Y112" s="119"/>
    </row>
    <row r="113" spans="1:35" s="118" customFormat="1" ht="26.25" customHeight="1" x14ac:dyDescent="0.25">
      <c r="A113" s="267"/>
      <c r="B113" s="18" t="s">
        <v>93</v>
      </c>
      <c r="C113" s="249"/>
      <c r="D113" s="249"/>
      <c r="E113" s="286"/>
      <c r="F113" s="265"/>
      <c r="G113" s="263"/>
      <c r="H113" s="263"/>
      <c r="I113" s="263"/>
      <c r="J113" s="70">
        <v>42900000</v>
      </c>
      <c r="K113" s="97">
        <v>221.4</v>
      </c>
      <c r="L113" s="234">
        <f>K113-M113-N113-O113-P113-Q113-R113-S113</f>
        <v>147.59999999999994</v>
      </c>
      <c r="M113" s="19">
        <v>12.3</v>
      </c>
      <c r="N113" s="19">
        <v>12.3</v>
      </c>
      <c r="O113" s="19">
        <v>12.3</v>
      </c>
      <c r="P113" s="19">
        <v>12.3</v>
      </c>
      <c r="Q113" s="19">
        <v>12.3</v>
      </c>
      <c r="R113" s="19">
        <v>12.3</v>
      </c>
      <c r="S113" s="19"/>
      <c r="T113" s="19"/>
      <c r="U113" s="19"/>
      <c r="V113" s="19"/>
      <c r="W113" s="19"/>
      <c r="X113" s="19"/>
      <c r="Y113" s="119"/>
    </row>
    <row r="114" spans="1:35" s="118" customFormat="1" ht="26.25" customHeight="1" x14ac:dyDescent="0.25">
      <c r="A114" s="162">
        <v>10</v>
      </c>
      <c r="B114" s="18" t="s">
        <v>321</v>
      </c>
      <c r="C114" s="17" t="s">
        <v>71</v>
      </c>
      <c r="D114" s="17" t="s">
        <v>322</v>
      </c>
      <c r="E114" s="107" t="s">
        <v>51</v>
      </c>
      <c r="F114" s="203">
        <v>29</v>
      </c>
      <c r="G114" s="26">
        <v>43902</v>
      </c>
      <c r="H114" s="26"/>
      <c r="I114" s="58"/>
      <c r="J114" s="70">
        <v>30100000</v>
      </c>
      <c r="K114" s="97">
        <v>1179.9000000000001</v>
      </c>
      <c r="L114" s="234">
        <f>K114-Q114</f>
        <v>0</v>
      </c>
      <c r="M114" s="19"/>
      <c r="N114" s="19"/>
      <c r="O114" s="19"/>
      <c r="P114" s="19"/>
      <c r="Q114" s="19">
        <v>1179.9000000000001</v>
      </c>
      <c r="R114" s="19"/>
      <c r="S114" s="19"/>
      <c r="T114" s="19"/>
      <c r="U114" s="19"/>
      <c r="V114" s="19"/>
      <c r="W114" s="19"/>
      <c r="X114" s="19"/>
      <c r="Y114" s="119"/>
    </row>
    <row r="115" spans="1:35" s="118" customFormat="1" ht="26.25" customHeight="1" x14ac:dyDescent="0.25">
      <c r="A115" s="162">
        <v>11</v>
      </c>
      <c r="B115" s="18" t="s">
        <v>321</v>
      </c>
      <c r="C115" s="17" t="s">
        <v>71</v>
      </c>
      <c r="D115" s="17" t="s">
        <v>323</v>
      </c>
      <c r="E115" s="107" t="s">
        <v>51</v>
      </c>
      <c r="F115" s="203">
        <v>30</v>
      </c>
      <c r="G115" s="26">
        <v>43902</v>
      </c>
      <c r="H115" s="26"/>
      <c r="I115" s="58"/>
      <c r="J115" s="70">
        <v>30100000</v>
      </c>
      <c r="K115" s="97">
        <v>870</v>
      </c>
      <c r="L115" s="234">
        <f>K115-Q115</f>
        <v>0</v>
      </c>
      <c r="M115" s="19"/>
      <c r="N115" s="19"/>
      <c r="O115" s="19"/>
      <c r="P115" s="19"/>
      <c r="Q115" s="19">
        <v>870</v>
      </c>
      <c r="R115" s="19"/>
      <c r="S115" s="19"/>
      <c r="T115" s="19"/>
      <c r="U115" s="19"/>
      <c r="V115" s="19"/>
      <c r="W115" s="19"/>
      <c r="X115" s="19"/>
      <c r="Y115" s="119"/>
    </row>
    <row r="116" spans="1:35" s="118" customFormat="1" ht="26.25" customHeight="1" x14ac:dyDescent="0.25">
      <c r="A116" s="162">
        <v>12</v>
      </c>
      <c r="B116" s="18" t="s">
        <v>29</v>
      </c>
      <c r="C116" s="17" t="s">
        <v>71</v>
      </c>
      <c r="D116" s="17" t="s">
        <v>325</v>
      </c>
      <c r="E116" s="18" t="s">
        <v>76</v>
      </c>
      <c r="F116" s="203">
        <v>31</v>
      </c>
      <c r="G116" s="26">
        <v>43997</v>
      </c>
      <c r="H116" s="26">
        <v>44012</v>
      </c>
      <c r="I116" s="58">
        <v>44043</v>
      </c>
      <c r="J116" s="70">
        <v>30197630</v>
      </c>
      <c r="K116" s="97">
        <v>1780</v>
      </c>
      <c r="L116" s="234">
        <f>K116-R116-S116</f>
        <v>0</v>
      </c>
      <c r="M116" s="19"/>
      <c r="N116" s="19"/>
      <c r="O116" s="19"/>
      <c r="P116" s="19"/>
      <c r="Q116" s="19"/>
      <c r="R116" s="19">
        <v>890</v>
      </c>
      <c r="S116" s="19">
        <v>890</v>
      </c>
      <c r="T116" s="19"/>
      <c r="U116" s="19"/>
      <c r="V116" s="19"/>
      <c r="W116" s="19"/>
      <c r="X116" s="19"/>
      <c r="Y116" s="119"/>
    </row>
    <row r="117" spans="1:35" s="121" customFormat="1" ht="28.5" customHeight="1" x14ac:dyDescent="0.25">
      <c r="A117" s="96">
        <v>13</v>
      </c>
      <c r="B117" s="18" t="s">
        <v>45</v>
      </c>
      <c r="C117" s="17" t="s">
        <v>71</v>
      </c>
      <c r="D117" s="17" t="s">
        <v>326</v>
      </c>
      <c r="E117" s="18" t="s">
        <v>105</v>
      </c>
      <c r="F117" s="203">
        <v>32</v>
      </c>
      <c r="G117" s="26">
        <v>44009</v>
      </c>
      <c r="H117" s="26">
        <v>44135</v>
      </c>
      <c r="I117" s="58">
        <v>44196</v>
      </c>
      <c r="J117" s="70">
        <v>34300000</v>
      </c>
      <c r="K117" s="97">
        <v>832</v>
      </c>
      <c r="L117" s="233">
        <f>K117-R117</f>
        <v>0</v>
      </c>
      <c r="M117" s="13"/>
      <c r="N117" s="13"/>
      <c r="O117" s="13"/>
      <c r="P117" s="19"/>
      <c r="Q117" s="19"/>
      <c r="R117" s="19">
        <v>832</v>
      </c>
      <c r="S117" s="19"/>
      <c r="T117" s="19"/>
      <c r="U117" s="19"/>
      <c r="V117" s="19"/>
      <c r="W117" s="19"/>
      <c r="X117" s="19"/>
      <c r="Y117" s="122"/>
    </row>
    <row r="118" spans="1:35" s="121" customFormat="1" ht="45" customHeight="1" x14ac:dyDescent="0.25">
      <c r="A118" s="96">
        <v>14</v>
      </c>
      <c r="B118" s="18" t="s">
        <v>319</v>
      </c>
      <c r="C118" s="17" t="s">
        <v>71</v>
      </c>
      <c r="D118" s="13" t="s">
        <v>327</v>
      </c>
      <c r="E118" s="18" t="s">
        <v>106</v>
      </c>
      <c r="F118" s="203">
        <v>33</v>
      </c>
      <c r="G118" s="26">
        <v>44022</v>
      </c>
      <c r="H118" s="26"/>
      <c r="I118" s="58">
        <v>44074</v>
      </c>
      <c r="J118" s="70">
        <v>50100000</v>
      </c>
      <c r="K118" s="100">
        <v>145</v>
      </c>
      <c r="L118" s="233">
        <f>K118-S118</f>
        <v>0</v>
      </c>
      <c r="M118" s="19"/>
      <c r="N118" s="19"/>
      <c r="O118" s="19"/>
      <c r="P118" s="19"/>
      <c r="Q118" s="19"/>
      <c r="R118" s="19"/>
      <c r="S118" s="19">
        <v>145</v>
      </c>
      <c r="T118" s="19"/>
      <c r="U118" s="19"/>
      <c r="V118" s="19"/>
      <c r="W118" s="19"/>
      <c r="X118" s="19"/>
      <c r="Y118" s="122"/>
    </row>
    <row r="119" spans="1:35" s="13" customFormat="1" ht="18.75" customHeight="1" x14ac:dyDescent="0.25">
      <c r="A119" s="96"/>
      <c r="B119" s="18"/>
      <c r="C119" s="17"/>
      <c r="E119" s="18"/>
      <c r="F119" s="203"/>
      <c r="I119" s="64"/>
      <c r="J119" s="70"/>
      <c r="K119" s="100"/>
      <c r="L119" s="233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35" s="13" customFormat="1" ht="18.75" customHeight="1" x14ac:dyDescent="0.25">
      <c r="A120" s="96"/>
      <c r="B120" s="18"/>
      <c r="E120" s="18"/>
      <c r="F120" s="203"/>
      <c r="I120" s="64"/>
      <c r="J120" s="70"/>
      <c r="K120" s="100"/>
      <c r="L120" s="233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35" s="13" customFormat="1" ht="18.75" customHeight="1" x14ac:dyDescent="0.25">
      <c r="A121" s="96"/>
      <c r="B121" s="18"/>
      <c r="E121" s="18"/>
      <c r="F121" s="203"/>
      <c r="I121" s="64"/>
      <c r="J121" s="70"/>
      <c r="K121" s="100"/>
      <c r="L121" s="235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35" s="14" customFormat="1" ht="18.75" customHeight="1" x14ac:dyDescent="0.25">
      <c r="A122" s="142" t="s">
        <v>52</v>
      </c>
      <c r="B122" s="143"/>
      <c r="C122" s="143"/>
      <c r="D122" s="143"/>
      <c r="E122" s="111"/>
      <c r="F122" s="216"/>
      <c r="G122" s="143"/>
      <c r="H122" s="143"/>
      <c r="I122" s="143"/>
      <c r="J122" s="70"/>
      <c r="K122" s="144"/>
      <c r="L122" s="236"/>
      <c r="M122" s="48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spans="1:35" s="14" customFormat="1" ht="52.5" customHeight="1" x14ac:dyDescent="0.25">
      <c r="A123" s="101" t="s">
        <v>7</v>
      </c>
      <c r="B123" s="39" t="s">
        <v>2</v>
      </c>
      <c r="C123" s="40" t="s">
        <v>3</v>
      </c>
      <c r="D123" s="40" t="s">
        <v>48</v>
      </c>
      <c r="E123" s="112" t="s">
        <v>47</v>
      </c>
      <c r="F123" s="217" t="s">
        <v>32</v>
      </c>
      <c r="G123" s="42" t="s">
        <v>37</v>
      </c>
      <c r="H123" s="41" t="s">
        <v>30</v>
      </c>
      <c r="I123" s="41" t="s">
        <v>31</v>
      </c>
      <c r="J123" s="69"/>
      <c r="K123" s="102" t="s">
        <v>58</v>
      </c>
      <c r="L123" s="237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1:35" s="14" customFormat="1" ht="52.5" customHeight="1" x14ac:dyDescent="0.25">
      <c r="A124" s="101">
        <v>1</v>
      </c>
      <c r="B124" s="18" t="s">
        <v>15</v>
      </c>
      <c r="C124" s="17" t="s">
        <v>46</v>
      </c>
      <c r="D124" s="341" t="s">
        <v>331</v>
      </c>
      <c r="E124" s="218" t="s">
        <v>72</v>
      </c>
      <c r="F124" s="218" t="s">
        <v>72</v>
      </c>
      <c r="G124" s="13">
        <v>7</v>
      </c>
      <c r="H124" s="23">
        <v>6000</v>
      </c>
      <c r="I124" s="13">
        <v>5888</v>
      </c>
      <c r="J124" s="71">
        <v>30100000</v>
      </c>
      <c r="K124" s="30">
        <f>I124-M124-N124-O124-P124-Q124-R124-S124-T124-U124-V124-W124-X124</f>
        <v>510.03000000000003</v>
      </c>
      <c r="L124" s="235"/>
      <c r="M124" s="13">
        <v>2037.42</v>
      </c>
      <c r="N124" s="19">
        <v>700.5</v>
      </c>
      <c r="O124" s="19">
        <v>1162.3</v>
      </c>
      <c r="P124" s="19">
        <v>700.5</v>
      </c>
      <c r="Q124" s="19">
        <v>497.05</v>
      </c>
      <c r="R124" s="19">
        <v>280.2</v>
      </c>
      <c r="S124" s="19"/>
      <c r="T124" s="19"/>
      <c r="U124" s="19"/>
      <c r="V124" s="19"/>
      <c r="W124" s="19"/>
      <c r="X124" s="19"/>
      <c r="Y124" s="19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spans="1:35" s="118" customFormat="1" ht="34.5" customHeight="1" x14ac:dyDescent="0.25">
      <c r="A125" s="96">
        <v>2</v>
      </c>
      <c r="B125" s="18" t="s">
        <v>329</v>
      </c>
      <c r="C125" s="17" t="s">
        <v>46</v>
      </c>
      <c r="D125" s="340" t="s">
        <v>330</v>
      </c>
      <c r="E125" s="203" t="s">
        <v>95</v>
      </c>
      <c r="F125" s="203" t="s">
        <v>95</v>
      </c>
      <c r="G125" s="191">
        <v>8</v>
      </c>
      <c r="H125" s="25">
        <v>12100</v>
      </c>
      <c r="I125" s="25">
        <v>10500</v>
      </c>
      <c r="J125" s="71">
        <v>30100000</v>
      </c>
      <c r="K125" s="30">
        <f>I125-M125-N125-O125-P125-Q125-R125-S125-T125-U125-V125-W125-X125</f>
        <v>2219</v>
      </c>
      <c r="L125" s="238"/>
      <c r="M125" s="13">
        <v>6235</v>
      </c>
      <c r="N125" s="19">
        <v>690</v>
      </c>
      <c r="O125" s="19">
        <v>1176</v>
      </c>
      <c r="P125" s="19">
        <v>180</v>
      </c>
      <c r="Q125" s="19"/>
      <c r="R125" s="19"/>
      <c r="S125" s="19"/>
      <c r="T125" s="19"/>
      <c r="U125" s="19"/>
      <c r="V125" s="19"/>
      <c r="W125" s="19"/>
      <c r="X125" s="19"/>
      <c r="Y125" s="119"/>
    </row>
    <row r="126" spans="1:35" s="118" customFormat="1" ht="47.25" customHeight="1" x14ac:dyDescent="0.25">
      <c r="A126" s="96">
        <v>3</v>
      </c>
      <c r="B126" s="18" t="s">
        <v>24</v>
      </c>
      <c r="C126" s="17" t="s">
        <v>46</v>
      </c>
      <c r="D126" s="340" t="s">
        <v>332</v>
      </c>
      <c r="E126" s="107" t="s">
        <v>333</v>
      </c>
      <c r="F126" s="203" t="s">
        <v>96</v>
      </c>
      <c r="G126" s="191">
        <v>9</v>
      </c>
      <c r="H126" s="25">
        <v>25000</v>
      </c>
      <c r="I126" s="25">
        <v>25000</v>
      </c>
      <c r="J126" s="71">
        <v>50100000</v>
      </c>
      <c r="K126" s="30">
        <f>I126-M126-N126-O126-P126-Q126-R126-S126-T126-U126-V126</f>
        <v>10089.689999999999</v>
      </c>
      <c r="L126" s="235"/>
      <c r="M126" s="19">
        <v>4400.22</v>
      </c>
      <c r="N126" s="19">
        <v>3473.66</v>
      </c>
      <c r="O126" s="19">
        <v>7036.43</v>
      </c>
      <c r="P126" s="19"/>
      <c r="Q126" s="19"/>
      <c r="R126" s="19"/>
      <c r="S126" s="19"/>
      <c r="T126" s="19"/>
      <c r="U126" s="19"/>
      <c r="V126" s="19"/>
      <c r="W126" s="19"/>
      <c r="X126" s="19"/>
      <c r="Y126" s="119"/>
    </row>
    <row r="127" spans="1:35" s="121" customFormat="1" ht="38.25" customHeight="1" x14ac:dyDescent="0.25">
      <c r="A127" s="166">
        <v>4</v>
      </c>
      <c r="B127" s="18" t="s">
        <v>335</v>
      </c>
      <c r="C127" s="17" t="s">
        <v>46</v>
      </c>
      <c r="D127" s="340" t="s">
        <v>334</v>
      </c>
      <c r="E127" s="107"/>
      <c r="F127" s="203"/>
      <c r="G127" s="191"/>
      <c r="H127" s="25">
        <v>117000</v>
      </c>
      <c r="I127" s="192"/>
      <c r="J127" s="71"/>
      <c r="K127" s="193"/>
      <c r="L127" s="239"/>
      <c r="M127" s="78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22"/>
    </row>
    <row r="128" spans="1:35" s="118" customFormat="1" ht="38.25" customHeight="1" x14ac:dyDescent="0.25">
      <c r="A128" s="166">
        <v>5</v>
      </c>
      <c r="B128" s="18" t="s">
        <v>337</v>
      </c>
      <c r="C128" s="17" t="s">
        <v>46</v>
      </c>
      <c r="D128" s="340" t="s">
        <v>336</v>
      </c>
      <c r="E128" s="107"/>
      <c r="F128" s="218"/>
      <c r="G128" s="191"/>
      <c r="H128" s="25">
        <v>1045330</v>
      </c>
      <c r="I128" s="192"/>
      <c r="J128" s="71"/>
      <c r="K128" s="193"/>
      <c r="L128" s="239"/>
      <c r="M128" s="78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19"/>
    </row>
    <row r="129" spans="1:35" s="118" customFormat="1" ht="38.25" customHeight="1" x14ac:dyDescent="0.25">
      <c r="A129" s="166">
        <v>6</v>
      </c>
      <c r="B129" s="18" t="s">
        <v>339</v>
      </c>
      <c r="C129" s="17" t="s">
        <v>46</v>
      </c>
      <c r="D129" s="340" t="s">
        <v>338</v>
      </c>
      <c r="E129" s="107"/>
      <c r="F129" s="203"/>
      <c r="G129" s="191"/>
      <c r="H129" s="25">
        <v>1751500</v>
      </c>
      <c r="I129" s="25"/>
      <c r="J129" s="71"/>
      <c r="K129" s="193"/>
      <c r="L129" s="239"/>
      <c r="M129" s="7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19"/>
    </row>
    <row r="130" spans="1:35" s="14" customFormat="1" ht="36.75" customHeight="1" x14ac:dyDescent="0.25">
      <c r="A130" s="282" t="s">
        <v>53</v>
      </c>
      <c r="B130" s="283"/>
      <c r="C130" s="283"/>
      <c r="D130" s="283"/>
      <c r="E130" s="283"/>
      <c r="F130" s="283"/>
      <c r="G130" s="283"/>
      <c r="H130" s="283"/>
      <c r="I130" s="283"/>
      <c r="J130" s="283"/>
      <c r="K130" s="284"/>
      <c r="L130" s="236"/>
      <c r="M130" s="4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1:35" s="14" customFormat="1" ht="27" customHeight="1" x14ac:dyDescent="0.25">
      <c r="A131" s="96">
        <v>1</v>
      </c>
      <c r="B131" s="31" t="s">
        <v>54</v>
      </c>
      <c r="C131" s="17"/>
      <c r="D131" s="20"/>
      <c r="E131" s="107" t="s">
        <v>55</v>
      </c>
      <c r="F131" s="203">
        <v>5</v>
      </c>
      <c r="G131" s="32">
        <v>43830</v>
      </c>
      <c r="H131" s="29">
        <v>60000</v>
      </c>
      <c r="I131" s="24"/>
      <c r="J131" s="72"/>
      <c r="K131" s="103"/>
      <c r="L131" s="240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1:35" s="14" customFormat="1" ht="27" customHeight="1" x14ac:dyDescent="0.25">
      <c r="A132" s="96">
        <v>2</v>
      </c>
      <c r="B132" s="31" t="s">
        <v>328</v>
      </c>
      <c r="C132" s="17"/>
      <c r="D132" s="20"/>
      <c r="E132" s="107" t="s">
        <v>55</v>
      </c>
      <c r="F132" s="203">
        <v>6</v>
      </c>
      <c r="G132" s="32">
        <v>43830</v>
      </c>
      <c r="H132" s="29">
        <v>500</v>
      </c>
      <c r="I132" s="24"/>
      <c r="J132" s="72"/>
      <c r="K132" s="103"/>
      <c r="L132" s="240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1:35" s="14" customFormat="1" ht="35.25" customHeight="1" x14ac:dyDescent="0.25">
      <c r="A133" s="96">
        <v>3</v>
      </c>
      <c r="B133" s="31" t="s">
        <v>56</v>
      </c>
      <c r="C133" s="17"/>
      <c r="D133" s="20"/>
      <c r="E133" s="107" t="s">
        <v>57</v>
      </c>
      <c r="F133" s="203">
        <v>7</v>
      </c>
      <c r="G133" s="32">
        <v>43840</v>
      </c>
      <c r="H133" s="29">
        <v>63555</v>
      </c>
      <c r="I133" s="30"/>
      <c r="J133" s="73"/>
      <c r="K133" s="103"/>
      <c r="L133" s="235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spans="1:35" s="14" customFormat="1" ht="27.75" customHeight="1" x14ac:dyDescent="0.25">
      <c r="A134" s="96"/>
      <c r="B134" s="31"/>
      <c r="C134" s="17"/>
      <c r="D134" s="20"/>
      <c r="E134" s="107"/>
      <c r="F134" s="203"/>
      <c r="G134" s="32"/>
      <c r="H134" s="29"/>
      <c r="I134" s="30"/>
      <c r="J134" s="73"/>
      <c r="K134" s="103"/>
      <c r="L134" s="240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spans="1:35" s="14" customFormat="1" ht="24.75" customHeight="1" x14ac:dyDescent="0.25">
      <c r="A135" s="96"/>
      <c r="B135" s="31"/>
      <c r="C135" s="17"/>
      <c r="D135" s="20"/>
      <c r="E135" s="107"/>
      <c r="F135" s="203"/>
      <c r="G135" s="22"/>
      <c r="H135" s="29"/>
      <c r="I135" s="30"/>
      <c r="J135" s="73"/>
      <c r="K135" s="103"/>
      <c r="L135" s="235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spans="1:35" s="14" customFormat="1" ht="21.75" customHeight="1" x14ac:dyDescent="0.25">
      <c r="A136" s="96"/>
      <c r="B136" s="18"/>
      <c r="C136" s="17"/>
      <c r="D136" s="20"/>
      <c r="E136" s="107"/>
      <c r="F136" s="203"/>
      <c r="G136" s="22"/>
      <c r="H136" s="30"/>
      <c r="I136" s="30"/>
      <c r="J136" s="73"/>
      <c r="K136" s="103"/>
      <c r="L136" s="235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1:35" ht="15" hidden="1" customHeight="1" x14ac:dyDescent="0.25"/>
    <row r="138" spans="1:35" ht="15" hidden="1" customHeight="1" x14ac:dyDescent="0.25"/>
    <row r="139" spans="1:35" ht="15" hidden="1" customHeight="1" x14ac:dyDescent="0.25"/>
    <row r="140" spans="1:35" ht="15" hidden="1" customHeight="1" x14ac:dyDescent="0.25"/>
    <row r="141" spans="1:35" ht="15" hidden="1" customHeight="1" x14ac:dyDescent="0.25"/>
    <row r="142" spans="1:35" ht="15" hidden="1" customHeight="1" x14ac:dyDescent="0.25"/>
    <row r="143" spans="1:35" ht="15" hidden="1" customHeight="1" x14ac:dyDescent="0.25"/>
    <row r="144" spans="1:35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507" spans="7:7" x14ac:dyDescent="0.25">
      <c r="G1507" s="43"/>
    </row>
    <row r="1511" spans="7:7" x14ac:dyDescent="0.25">
      <c r="G1511" s="43"/>
    </row>
  </sheetData>
  <autoFilter ref="A8:P136"/>
  <mergeCells count="129">
    <mergeCell ref="S98:S99"/>
    <mergeCell ref="A98:A99"/>
    <mergeCell ref="H98:H99"/>
    <mergeCell ref="I98:I99"/>
    <mergeCell ref="L34:L35"/>
    <mergeCell ref="L40:L41"/>
    <mergeCell ref="L45:L46"/>
    <mergeCell ref="L48:L49"/>
    <mergeCell ref="L53:L54"/>
    <mergeCell ref="L58:L59"/>
    <mergeCell ref="L63:L64"/>
    <mergeCell ref="L69:L70"/>
    <mergeCell ref="L73:L74"/>
    <mergeCell ref="L84:L85"/>
    <mergeCell ref="L98:L99"/>
    <mergeCell ref="G84:G85"/>
    <mergeCell ref="Q84:Q85"/>
    <mergeCell ref="A84:A85"/>
    <mergeCell ref="B98:B99"/>
    <mergeCell ref="C98:C99"/>
    <mergeCell ref="D98:D99"/>
    <mergeCell ref="E98:E99"/>
    <mergeCell ref="F98:F99"/>
    <mergeCell ref="G98:G99"/>
    <mergeCell ref="F112:F113"/>
    <mergeCell ref="G112:G113"/>
    <mergeCell ref="H112:H113"/>
    <mergeCell ref="B58:B59"/>
    <mergeCell ref="C58:C59"/>
    <mergeCell ref="D58:D59"/>
    <mergeCell ref="E58:E59"/>
    <mergeCell ref="F58:F59"/>
    <mergeCell ref="B84:B85"/>
    <mergeCell ref="C84:C85"/>
    <mergeCell ref="D84:D85"/>
    <mergeCell ref="E84:E85"/>
    <mergeCell ref="F84:F85"/>
    <mergeCell ref="A130:K130"/>
    <mergeCell ref="I112:I113"/>
    <mergeCell ref="A112:A113"/>
    <mergeCell ref="C112:C113"/>
    <mergeCell ref="D112:D113"/>
    <mergeCell ref="E112:E113"/>
    <mergeCell ref="M28:M29"/>
    <mergeCell ref="A28:A29"/>
    <mergeCell ref="N28:N29"/>
    <mergeCell ref="A34:A35"/>
    <mergeCell ref="B34:B35"/>
    <mergeCell ref="C34:C35"/>
    <mergeCell ref="D34:D35"/>
    <mergeCell ref="E34:E35"/>
    <mergeCell ref="F34:F35"/>
    <mergeCell ref="G34:G35"/>
    <mergeCell ref="N34:N35"/>
    <mergeCell ref="M34:M35"/>
    <mergeCell ref="B28:B29"/>
    <mergeCell ref="C28:C29"/>
    <mergeCell ref="D28:D29"/>
    <mergeCell ref="E28:E29"/>
    <mergeCell ref="F28:F29"/>
    <mergeCell ref="G28:G29"/>
    <mergeCell ref="H28:H29"/>
    <mergeCell ref="I28:I29"/>
    <mergeCell ref="L28:L29"/>
    <mergeCell ref="B40:B41"/>
    <mergeCell ref="C40:C41"/>
    <mergeCell ref="D40:D41"/>
    <mergeCell ref="E40:E41"/>
    <mergeCell ref="F40:F41"/>
    <mergeCell ref="G40:G41"/>
    <mergeCell ref="N40:N41"/>
    <mergeCell ref="A40:A41"/>
    <mergeCell ref="C45:C46"/>
    <mergeCell ref="D45:D46"/>
    <mergeCell ref="E45:E46"/>
    <mergeCell ref="F45:F46"/>
    <mergeCell ref="G45:G46"/>
    <mergeCell ref="H45:H46"/>
    <mergeCell ref="I45:I46"/>
    <mergeCell ref="O45:O46"/>
    <mergeCell ref="N45:N46"/>
    <mergeCell ref="M45:M46"/>
    <mergeCell ref="G48:G49"/>
    <mergeCell ref="O48:O49"/>
    <mergeCell ref="B53:B54"/>
    <mergeCell ref="C53:C54"/>
    <mergeCell ref="A53:A54"/>
    <mergeCell ref="D53:D54"/>
    <mergeCell ref="E53:E54"/>
    <mergeCell ref="F53:F54"/>
    <mergeCell ref="G53:G54"/>
    <mergeCell ref="H53:H54"/>
    <mergeCell ref="I53:I54"/>
    <mergeCell ref="O53:O54"/>
    <mergeCell ref="B48:B49"/>
    <mergeCell ref="E48:E49"/>
    <mergeCell ref="A48:A49"/>
    <mergeCell ref="F48:F49"/>
    <mergeCell ref="C48:C49"/>
    <mergeCell ref="D48:D49"/>
    <mergeCell ref="G58:G59"/>
    <mergeCell ref="A58:A59"/>
    <mergeCell ref="P58:P59"/>
    <mergeCell ref="D63:D64"/>
    <mergeCell ref="C63:C64"/>
    <mergeCell ref="E63:E64"/>
    <mergeCell ref="F63:F64"/>
    <mergeCell ref="G63:G64"/>
    <mergeCell ref="H63:H64"/>
    <mergeCell ref="I63:I64"/>
    <mergeCell ref="A63:A64"/>
    <mergeCell ref="Q63:Q64"/>
    <mergeCell ref="B69:B70"/>
    <mergeCell ref="C69:C70"/>
    <mergeCell ref="D69:D70"/>
    <mergeCell ref="E69:E70"/>
    <mergeCell ref="F69:F70"/>
    <mergeCell ref="G69:G70"/>
    <mergeCell ref="A69:A70"/>
    <mergeCell ref="Q69:Q70"/>
    <mergeCell ref="Q73:Q74"/>
    <mergeCell ref="I73:I74"/>
    <mergeCell ref="H73:H74"/>
    <mergeCell ref="G73:G74"/>
    <mergeCell ref="F73:F74"/>
    <mergeCell ref="E73:E74"/>
    <mergeCell ref="D73:D74"/>
    <mergeCell ref="A73:A74"/>
    <mergeCell ref="C73:C74"/>
  </mergeCells>
  <pageMargins left="0.78740157480314965" right="0" top="0" bottom="7.874015748031496E-2" header="0" footer="0"/>
  <pageSetup paperSize="9" scale="60" orientation="portrait" horizontalDpi="180" verticalDpi="180" r:id="rId1"/>
  <colBreaks count="1" manualBreakCount="1">
    <brk id="17" min="1" max="4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(4)</vt:lpstr>
      <vt:lpstr>'Лист1 (4)'!Область_печати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2020-07-22T09:11:08Z</dcterms:modified>
</cp:coreProperties>
</file>