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3-2015" sheetId="4" r:id="rId1"/>
    <sheet name="Sheet1" sheetId="1" r:id="rId2"/>
    <sheet name="Sheet2" sheetId="2" r:id="rId3"/>
    <sheet name="Sheet3" sheetId="3" r:id="rId4"/>
  </sheets>
  <definedNames>
    <definedName name="_xlnm.Print_Titles" localSheetId="0">'2013-2015'!$3:$4</definedName>
  </definedNames>
  <calcPr calcId="124519"/>
</workbook>
</file>

<file path=xl/calcChain.xml><?xml version="1.0" encoding="utf-8"?>
<calcChain xmlns="http://schemas.openxmlformats.org/spreadsheetml/2006/main">
  <c r="F888" i="4"/>
  <c r="E888"/>
  <c r="D888"/>
  <c r="C888"/>
  <c r="F886"/>
  <c r="E886"/>
  <c r="D886"/>
  <c r="C886"/>
  <c r="F878"/>
  <c r="E878"/>
  <c r="D878"/>
  <c r="C878"/>
  <c r="F876"/>
  <c r="E876"/>
  <c r="D876"/>
  <c r="C876"/>
  <c r="F868"/>
  <c r="E868"/>
  <c r="D868"/>
  <c r="C868"/>
  <c r="F866"/>
  <c r="E866"/>
  <c r="D866"/>
  <c r="C866"/>
  <c r="F858"/>
  <c r="E858"/>
  <c r="D858"/>
  <c r="C858"/>
  <c r="F856"/>
  <c r="E856"/>
  <c r="D856"/>
  <c r="C856"/>
  <c r="F848"/>
  <c r="E848"/>
  <c r="D848"/>
  <c r="C848"/>
  <c r="F846"/>
  <c r="E846"/>
  <c r="D846"/>
  <c r="C846"/>
  <c r="F838"/>
  <c r="E838"/>
  <c r="D838"/>
  <c r="C838"/>
  <c r="F836"/>
  <c r="E836"/>
  <c r="D836"/>
  <c r="C836"/>
  <c r="F827"/>
  <c r="E827"/>
  <c r="D827"/>
  <c r="C827"/>
  <c r="F825"/>
  <c r="E825"/>
  <c r="D825"/>
  <c r="C825"/>
  <c r="F817"/>
  <c r="E817"/>
  <c r="D817"/>
  <c r="C817"/>
  <c r="F815"/>
  <c r="E815"/>
  <c r="D815"/>
  <c r="C815"/>
  <c r="F807"/>
  <c r="E807"/>
  <c r="D807"/>
  <c r="C807"/>
  <c r="F805"/>
  <c r="E805"/>
  <c r="D805"/>
  <c r="C805"/>
  <c r="F797"/>
  <c r="E797"/>
  <c r="D797"/>
  <c r="C797"/>
  <c r="F795"/>
  <c r="E795"/>
  <c r="D795"/>
  <c r="C795"/>
  <c r="F794"/>
  <c r="E794"/>
  <c r="D794"/>
  <c r="C794"/>
  <c r="F793"/>
  <c r="E793"/>
  <c r="D793"/>
  <c r="C793"/>
  <c r="F792"/>
  <c r="E792"/>
  <c r="D792"/>
  <c r="C792"/>
  <c r="F791"/>
  <c r="E791"/>
  <c r="D791"/>
  <c r="C791"/>
  <c r="F790"/>
  <c r="E790"/>
  <c r="D790"/>
  <c r="C790"/>
  <c r="F789"/>
  <c r="E789"/>
  <c r="D789"/>
  <c r="C789"/>
  <c r="F788"/>
  <c r="E788"/>
  <c r="D788"/>
  <c r="C788"/>
  <c r="F787"/>
  <c r="E787"/>
  <c r="D787"/>
  <c r="C787"/>
  <c r="F786"/>
  <c r="E786"/>
  <c r="D786"/>
  <c r="C786"/>
  <c r="F785"/>
  <c r="E785"/>
  <c r="D785"/>
  <c r="C785"/>
  <c r="F777"/>
  <c r="E777"/>
  <c r="D777"/>
  <c r="C777"/>
  <c r="F775"/>
  <c r="E775"/>
  <c r="D775"/>
  <c r="C775"/>
  <c r="F774"/>
  <c r="E774"/>
  <c r="D774"/>
  <c r="C774"/>
  <c r="F773"/>
  <c r="E773"/>
  <c r="D773"/>
  <c r="C773"/>
  <c r="F772"/>
  <c r="E772"/>
  <c r="D772"/>
  <c r="C772"/>
  <c r="F771"/>
  <c r="E771"/>
  <c r="D771"/>
  <c r="C771"/>
  <c r="F770"/>
  <c r="E770"/>
  <c r="D770"/>
  <c r="C770"/>
  <c r="F769"/>
  <c r="E769"/>
  <c r="D769"/>
  <c r="C769"/>
  <c r="F768"/>
  <c r="E768"/>
  <c r="D768"/>
  <c r="C768"/>
  <c r="F767"/>
  <c r="E767"/>
  <c r="D767"/>
  <c r="C767"/>
  <c r="F766"/>
  <c r="E766"/>
  <c r="D766"/>
  <c r="C766"/>
  <c r="F765"/>
  <c r="E765"/>
  <c r="D765"/>
  <c r="C765"/>
  <c r="F757"/>
  <c r="E757"/>
  <c r="D757"/>
  <c r="C757"/>
  <c r="F755"/>
  <c r="E755"/>
  <c r="D755"/>
  <c r="C755"/>
  <c r="F747"/>
  <c r="E747"/>
  <c r="D747"/>
  <c r="C747"/>
  <c r="F745"/>
  <c r="E745"/>
  <c r="D745"/>
  <c r="C745"/>
  <c r="F737"/>
  <c r="E737"/>
  <c r="D737"/>
  <c r="C737"/>
  <c r="F735"/>
  <c r="E735"/>
  <c r="D735"/>
  <c r="C735"/>
  <c r="F734"/>
  <c r="E734"/>
  <c r="D734"/>
  <c r="C734"/>
  <c r="F733"/>
  <c r="E733"/>
  <c r="D733"/>
  <c r="C733"/>
  <c r="F732"/>
  <c r="E732"/>
  <c r="D732"/>
  <c r="C732"/>
  <c r="F731"/>
  <c r="E731"/>
  <c r="D731"/>
  <c r="C731"/>
  <c r="F730"/>
  <c r="E730"/>
  <c r="D730"/>
  <c r="C730"/>
  <c r="F729"/>
  <c r="E729"/>
  <c r="D729"/>
  <c r="C729"/>
  <c r="F728"/>
  <c r="E728"/>
  <c r="D728"/>
  <c r="C728"/>
  <c r="F727"/>
  <c r="E727"/>
  <c r="D727"/>
  <c r="C727"/>
  <c r="F726"/>
  <c r="E726"/>
  <c r="D726"/>
  <c r="C726"/>
  <c r="F725"/>
  <c r="E725"/>
  <c r="D725"/>
  <c r="C725"/>
  <c r="F717"/>
  <c r="E717"/>
  <c r="D717"/>
  <c r="C717"/>
  <c r="F715"/>
  <c r="E715"/>
  <c r="D715"/>
  <c r="C715"/>
  <c r="F707"/>
  <c r="E707"/>
  <c r="D707"/>
  <c r="C707"/>
  <c r="F705"/>
  <c r="E705"/>
  <c r="D705"/>
  <c r="C705"/>
  <c r="F697"/>
  <c r="E697"/>
  <c r="D697"/>
  <c r="C697"/>
  <c r="F695"/>
  <c r="E695"/>
  <c r="D695"/>
  <c r="C695"/>
  <c r="C690"/>
  <c r="F687"/>
  <c r="E687"/>
  <c r="D687"/>
  <c r="C687"/>
  <c r="F685"/>
  <c r="E685"/>
  <c r="D685"/>
  <c r="C685"/>
  <c r="F677"/>
  <c r="E677"/>
  <c r="D677"/>
  <c r="C677"/>
  <c r="F675"/>
  <c r="E675"/>
  <c r="D675"/>
  <c r="C675"/>
  <c r="F667"/>
  <c r="E667"/>
  <c r="D667"/>
  <c r="C667"/>
  <c r="F665"/>
  <c r="E665"/>
  <c r="D665"/>
  <c r="C665"/>
  <c r="F664"/>
  <c r="E664"/>
  <c r="D664"/>
  <c r="C664"/>
  <c r="F663"/>
  <c r="E663"/>
  <c r="D663"/>
  <c r="C663"/>
  <c r="F662"/>
  <c r="E662"/>
  <c r="D662"/>
  <c r="C662"/>
  <c r="F661"/>
  <c r="E661"/>
  <c r="D661"/>
  <c r="C661"/>
  <c r="F660"/>
  <c r="E660"/>
  <c r="D660"/>
  <c r="C660"/>
  <c r="F659"/>
  <c r="E659"/>
  <c r="D659"/>
  <c r="C659"/>
  <c r="F658"/>
  <c r="E658"/>
  <c r="D658"/>
  <c r="C658"/>
  <c r="F657"/>
  <c r="E657"/>
  <c r="D657"/>
  <c r="C657"/>
  <c r="F656"/>
  <c r="E656"/>
  <c r="D656"/>
  <c r="C656"/>
  <c r="F655"/>
  <c r="E655"/>
  <c r="D655"/>
  <c r="C655"/>
  <c r="F647"/>
  <c r="E647"/>
  <c r="D647"/>
  <c r="C647"/>
  <c r="F645"/>
  <c r="E645"/>
  <c r="D645"/>
  <c r="C645"/>
  <c r="F637"/>
  <c r="E637"/>
  <c r="D637"/>
  <c r="C637"/>
  <c r="F635"/>
  <c r="E635"/>
  <c r="D635"/>
  <c r="C635"/>
  <c r="F627"/>
  <c r="E627"/>
  <c r="D627"/>
  <c r="C627"/>
  <c r="F625"/>
  <c r="E625"/>
  <c r="D625"/>
  <c r="C625"/>
  <c r="F617"/>
  <c r="E617"/>
  <c r="D617"/>
  <c r="C617"/>
  <c r="F615"/>
  <c r="E615"/>
  <c r="D615"/>
  <c r="C615"/>
  <c r="F614"/>
  <c r="E614"/>
  <c r="D614"/>
  <c r="C614"/>
  <c r="F613"/>
  <c r="E613"/>
  <c r="D613"/>
  <c r="C613"/>
  <c r="F612"/>
  <c r="E612"/>
  <c r="D612"/>
  <c r="C612"/>
  <c r="F611"/>
  <c r="E611"/>
  <c r="D611"/>
  <c r="C611"/>
  <c r="F610"/>
  <c r="E610"/>
  <c r="D610"/>
  <c r="C610"/>
  <c r="F609"/>
  <c r="E609"/>
  <c r="D609"/>
  <c r="C609"/>
  <c r="F608"/>
  <c r="E608"/>
  <c r="D608"/>
  <c r="C608"/>
  <c r="F607"/>
  <c r="E607"/>
  <c r="D607"/>
  <c r="C607"/>
  <c r="F606"/>
  <c r="E606"/>
  <c r="D606"/>
  <c r="C606"/>
  <c r="F605"/>
  <c r="E605"/>
  <c r="D605"/>
  <c r="C605"/>
  <c r="C602"/>
  <c r="C582" s="1"/>
  <c r="C482" s="1"/>
  <c r="C12" s="1"/>
  <c r="F597"/>
  <c r="E597"/>
  <c r="D597"/>
  <c r="C597"/>
  <c r="F595"/>
  <c r="E595"/>
  <c r="D595"/>
  <c r="C595"/>
  <c r="C590"/>
  <c r="F587"/>
  <c r="E587"/>
  <c r="D587"/>
  <c r="C587"/>
  <c r="F585"/>
  <c r="E585"/>
  <c r="D585"/>
  <c r="C585"/>
  <c r="F584"/>
  <c r="E584"/>
  <c r="D584"/>
  <c r="C584"/>
  <c r="F583"/>
  <c r="E583"/>
  <c r="D583"/>
  <c r="C583"/>
  <c r="F582"/>
  <c r="E582"/>
  <c r="D582"/>
  <c r="F581"/>
  <c r="E581"/>
  <c r="D581"/>
  <c r="C581"/>
  <c r="F580"/>
  <c r="E580"/>
  <c r="D580"/>
  <c r="C580"/>
  <c r="F579"/>
  <c r="E579"/>
  <c r="D579"/>
  <c r="C579"/>
  <c r="F578"/>
  <c r="E578"/>
  <c r="D578"/>
  <c r="C578"/>
  <c r="F577"/>
  <c r="E577"/>
  <c r="D577"/>
  <c r="C577"/>
  <c r="F576"/>
  <c r="E576"/>
  <c r="D576"/>
  <c r="C576"/>
  <c r="F575"/>
  <c r="E575"/>
  <c r="D575"/>
  <c r="C575"/>
  <c r="F567"/>
  <c r="E567"/>
  <c r="D567"/>
  <c r="C567"/>
  <c r="F565"/>
  <c r="E565"/>
  <c r="D565"/>
  <c r="C565"/>
  <c r="F557"/>
  <c r="E557"/>
  <c r="D557"/>
  <c r="C557"/>
  <c r="F555"/>
  <c r="E555"/>
  <c r="D555"/>
  <c r="C555"/>
  <c r="F554"/>
  <c r="E554"/>
  <c r="D554"/>
  <c r="C554"/>
  <c r="F553"/>
  <c r="E553"/>
  <c r="D553"/>
  <c r="C553"/>
  <c r="F552"/>
  <c r="E552"/>
  <c r="D552"/>
  <c r="C552"/>
  <c r="F551"/>
  <c r="E551"/>
  <c r="D551"/>
  <c r="C551"/>
  <c r="F550"/>
  <c r="E550"/>
  <c r="D550"/>
  <c r="C550"/>
  <c r="F549"/>
  <c r="E549"/>
  <c r="D549"/>
  <c r="C549"/>
  <c r="F548"/>
  <c r="E548"/>
  <c r="D548"/>
  <c r="C548"/>
  <c r="F547"/>
  <c r="E547"/>
  <c r="D547"/>
  <c r="C547"/>
  <c r="F546"/>
  <c r="E546"/>
  <c r="D546"/>
  <c r="C546"/>
  <c r="F545"/>
  <c r="E545"/>
  <c r="D545"/>
  <c r="C545"/>
  <c r="F537"/>
  <c r="E537"/>
  <c r="D537"/>
  <c r="C537"/>
  <c r="F535"/>
  <c r="E535"/>
  <c r="D535"/>
  <c r="C535"/>
  <c r="F527"/>
  <c r="E527"/>
  <c r="D527"/>
  <c r="C527"/>
  <c r="F525"/>
  <c r="E525"/>
  <c r="D525"/>
  <c r="C525"/>
  <c r="F517"/>
  <c r="E517"/>
  <c r="D517"/>
  <c r="C517"/>
  <c r="F515"/>
  <c r="E515"/>
  <c r="D515"/>
  <c r="C515"/>
  <c r="F507"/>
  <c r="E507"/>
  <c r="D507"/>
  <c r="C507"/>
  <c r="F505"/>
  <c r="E505"/>
  <c r="D505"/>
  <c r="C505"/>
  <c r="F497"/>
  <c r="E497"/>
  <c r="D497"/>
  <c r="C497"/>
  <c r="F495"/>
  <c r="E495"/>
  <c r="D495"/>
  <c r="C495"/>
  <c r="F487"/>
  <c r="E487"/>
  <c r="D487"/>
  <c r="C487"/>
  <c r="F485"/>
  <c r="E485"/>
  <c r="D485"/>
  <c r="C485"/>
  <c r="F484"/>
  <c r="E484"/>
  <c r="D484"/>
  <c r="C484"/>
  <c r="F483"/>
  <c r="E483"/>
  <c r="D483"/>
  <c r="C483"/>
  <c r="F482"/>
  <c r="E482"/>
  <c r="D482"/>
  <c r="F481"/>
  <c r="E481"/>
  <c r="D481"/>
  <c r="C481"/>
  <c r="F480"/>
  <c r="E480"/>
  <c r="D480"/>
  <c r="C480"/>
  <c r="F479"/>
  <c r="E479"/>
  <c r="D479"/>
  <c r="C479"/>
  <c r="F478"/>
  <c r="E478"/>
  <c r="D478"/>
  <c r="C478"/>
  <c r="F477"/>
  <c r="E477"/>
  <c r="D477"/>
  <c r="C477"/>
  <c r="F476"/>
  <c r="E476"/>
  <c r="D476"/>
  <c r="C476"/>
  <c r="F475"/>
  <c r="E475"/>
  <c r="D475"/>
  <c r="C475"/>
  <c r="F467"/>
  <c r="E467"/>
  <c r="D467"/>
  <c r="C467"/>
  <c r="F465"/>
  <c r="E465"/>
  <c r="D465"/>
  <c r="C465"/>
  <c r="F457"/>
  <c r="E457"/>
  <c r="D457"/>
  <c r="C457"/>
  <c r="F455"/>
  <c r="E455"/>
  <c r="D455"/>
  <c r="C455"/>
  <c r="F454"/>
  <c r="E454"/>
  <c r="D454"/>
  <c r="C454"/>
  <c r="F453"/>
  <c r="E453"/>
  <c r="D453"/>
  <c r="C453"/>
  <c r="F452"/>
  <c r="E452"/>
  <c r="D452"/>
  <c r="C452"/>
  <c r="F451"/>
  <c r="E451"/>
  <c r="D451"/>
  <c r="C451"/>
  <c r="F450"/>
  <c r="E450"/>
  <c r="D450"/>
  <c r="C450"/>
  <c r="F449"/>
  <c r="E449"/>
  <c r="D449"/>
  <c r="C449"/>
  <c r="F448"/>
  <c r="E448"/>
  <c r="D448"/>
  <c r="C448"/>
  <c r="F447"/>
  <c r="E447"/>
  <c r="D447"/>
  <c r="C447"/>
  <c r="F446"/>
  <c r="E446"/>
  <c r="D446"/>
  <c r="C446"/>
  <c r="F445"/>
  <c r="E445"/>
  <c r="D445"/>
  <c r="C445"/>
  <c r="F437"/>
  <c r="E437"/>
  <c r="D437"/>
  <c r="C437"/>
  <c r="F435"/>
  <c r="E435"/>
  <c r="D435"/>
  <c r="C435"/>
  <c r="F427"/>
  <c r="E427"/>
  <c r="D427"/>
  <c r="C427"/>
  <c r="F425"/>
  <c r="E425"/>
  <c r="D425"/>
  <c r="C425"/>
  <c r="F417"/>
  <c r="E417"/>
  <c r="D417"/>
  <c r="C417"/>
  <c r="F415"/>
  <c r="E415"/>
  <c r="D415"/>
  <c r="C415"/>
  <c r="F407"/>
  <c r="E407"/>
  <c r="D407"/>
  <c r="C407"/>
  <c r="F405"/>
  <c r="E405"/>
  <c r="D405"/>
  <c r="C405"/>
  <c r="F397"/>
  <c r="E397"/>
  <c r="D397"/>
  <c r="C397"/>
  <c r="F395"/>
  <c r="E395"/>
  <c r="D395"/>
  <c r="C395"/>
  <c r="F387"/>
  <c r="E387"/>
  <c r="D387"/>
  <c r="C387"/>
  <c r="F385"/>
  <c r="E385"/>
  <c r="D385"/>
  <c r="C385"/>
  <c r="F377"/>
  <c r="E377"/>
  <c r="D377"/>
  <c r="C377"/>
  <c r="F375"/>
  <c r="E375"/>
  <c r="D375"/>
  <c r="C375"/>
  <c r="F374"/>
  <c r="E374"/>
  <c r="D374"/>
  <c r="C374"/>
  <c r="F373"/>
  <c r="E373"/>
  <c r="D373"/>
  <c r="C373"/>
  <c r="F372"/>
  <c r="E372"/>
  <c r="D372"/>
  <c r="C372"/>
  <c r="F371"/>
  <c r="E371"/>
  <c r="D371"/>
  <c r="C371"/>
  <c r="F370"/>
  <c r="E370"/>
  <c r="D370"/>
  <c r="C370"/>
  <c r="F369"/>
  <c r="E369"/>
  <c r="D369"/>
  <c r="C369"/>
  <c r="F368"/>
  <c r="E368"/>
  <c r="D368"/>
  <c r="C368"/>
  <c r="F367"/>
  <c r="E367"/>
  <c r="D367"/>
  <c r="C367"/>
  <c r="F366"/>
  <c r="E366"/>
  <c r="D366"/>
  <c r="C366"/>
  <c r="F365"/>
  <c r="E365"/>
  <c r="D365"/>
  <c r="C365"/>
  <c r="F357"/>
  <c r="E357"/>
  <c r="D357"/>
  <c r="C357"/>
  <c r="F355"/>
  <c r="E355"/>
  <c r="D355"/>
  <c r="C355"/>
  <c r="F347"/>
  <c r="E347"/>
  <c r="D347"/>
  <c r="C347"/>
  <c r="F345"/>
  <c r="E345"/>
  <c r="D345"/>
  <c r="C345"/>
  <c r="F337"/>
  <c r="E337"/>
  <c r="D337"/>
  <c r="C337"/>
  <c r="F335"/>
  <c r="E335"/>
  <c r="D335"/>
  <c r="C335"/>
  <c r="F327"/>
  <c r="E327"/>
  <c r="D327"/>
  <c r="C327"/>
  <c r="F325"/>
  <c r="E325"/>
  <c r="D325"/>
  <c r="C325"/>
  <c r="F324"/>
  <c r="E324"/>
  <c r="D324"/>
  <c r="C324"/>
  <c r="F323"/>
  <c r="E323"/>
  <c r="D323"/>
  <c r="C323"/>
  <c r="F322"/>
  <c r="E322"/>
  <c r="D322"/>
  <c r="C322"/>
  <c r="F321"/>
  <c r="E321"/>
  <c r="D321"/>
  <c r="C321"/>
  <c r="F320"/>
  <c r="E320"/>
  <c r="D320"/>
  <c r="C320"/>
  <c r="F319"/>
  <c r="E319"/>
  <c r="D319"/>
  <c r="C319"/>
  <c r="F318"/>
  <c r="E318"/>
  <c r="D318"/>
  <c r="C318"/>
  <c r="F317"/>
  <c r="E317"/>
  <c r="D317"/>
  <c r="C317"/>
  <c r="F316"/>
  <c r="E316"/>
  <c r="D316"/>
  <c r="C316"/>
  <c r="F315"/>
  <c r="E315"/>
  <c r="D315"/>
  <c r="C315"/>
  <c r="F307"/>
  <c r="E307"/>
  <c r="D307"/>
  <c r="C307"/>
  <c r="F305"/>
  <c r="E305"/>
  <c r="D305"/>
  <c r="C305"/>
  <c r="F297"/>
  <c r="E297"/>
  <c r="D297"/>
  <c r="C297"/>
  <c r="F295"/>
  <c r="E295"/>
  <c r="D295"/>
  <c r="C295"/>
  <c r="F287"/>
  <c r="E287"/>
  <c r="D287"/>
  <c r="C287"/>
  <c r="F285"/>
  <c r="E285"/>
  <c r="D285"/>
  <c r="C285"/>
  <c r="F284"/>
  <c r="E284"/>
  <c r="D284"/>
  <c r="C284"/>
  <c r="F283"/>
  <c r="E283"/>
  <c r="D283"/>
  <c r="C283"/>
  <c r="F282"/>
  <c r="E282"/>
  <c r="D282"/>
  <c r="C282"/>
  <c r="F281"/>
  <c r="E281"/>
  <c r="D281"/>
  <c r="C281"/>
  <c r="F280"/>
  <c r="E280"/>
  <c r="D280"/>
  <c r="C280"/>
  <c r="F279"/>
  <c r="E279"/>
  <c r="D279"/>
  <c r="C279"/>
  <c r="F278"/>
  <c r="E278"/>
  <c r="D278"/>
  <c r="C278"/>
  <c r="F277"/>
  <c r="E277"/>
  <c r="D277"/>
  <c r="C277"/>
  <c r="F276"/>
  <c r="E276"/>
  <c r="D276"/>
  <c r="C276"/>
  <c r="F275"/>
  <c r="E275"/>
  <c r="D275"/>
  <c r="C275"/>
  <c r="F267"/>
  <c r="E267"/>
  <c r="D267"/>
  <c r="C267"/>
  <c r="F265"/>
  <c r="E265"/>
  <c r="D265"/>
  <c r="C265"/>
  <c r="F257"/>
  <c r="E257"/>
  <c r="D257"/>
  <c r="C257"/>
  <c r="F255"/>
  <c r="E255"/>
  <c r="D255"/>
  <c r="C255"/>
  <c r="F247"/>
  <c r="E247"/>
  <c r="D247"/>
  <c r="C247"/>
  <c r="F245"/>
  <c r="E245"/>
  <c r="D245"/>
  <c r="C245"/>
  <c r="F244"/>
  <c r="E244"/>
  <c r="D244"/>
  <c r="C244"/>
  <c r="F243"/>
  <c r="E243"/>
  <c r="D243"/>
  <c r="C243"/>
  <c r="F242"/>
  <c r="E242"/>
  <c r="D242"/>
  <c r="C242"/>
  <c r="F241"/>
  <c r="E241"/>
  <c r="D241"/>
  <c r="C241"/>
  <c r="F240"/>
  <c r="E240"/>
  <c r="D240"/>
  <c r="C240"/>
  <c r="F239"/>
  <c r="E239"/>
  <c r="D239"/>
  <c r="C239"/>
  <c r="F238"/>
  <c r="E238"/>
  <c r="D238"/>
  <c r="C238"/>
  <c r="F237"/>
  <c r="E237"/>
  <c r="D237"/>
  <c r="C237"/>
  <c r="F236"/>
  <c r="E236"/>
  <c r="D236"/>
  <c r="C236"/>
  <c r="F235"/>
  <c r="E235"/>
  <c r="D235"/>
  <c r="C235"/>
  <c r="F227"/>
  <c r="E227"/>
  <c r="D227"/>
  <c r="C227"/>
  <c r="F225"/>
  <c r="E225"/>
  <c r="D225"/>
  <c r="C225"/>
  <c r="F217"/>
  <c r="E217"/>
  <c r="D217"/>
  <c r="C217"/>
  <c r="F215"/>
  <c r="E215"/>
  <c r="D215"/>
  <c r="C215"/>
  <c r="F207"/>
  <c r="E207"/>
  <c r="D207"/>
  <c r="C207"/>
  <c r="F205"/>
  <c r="E205"/>
  <c r="D205"/>
  <c r="C205"/>
  <c r="F197"/>
  <c r="E197"/>
  <c r="D197"/>
  <c r="C197"/>
  <c r="F195"/>
  <c r="E195"/>
  <c r="D195"/>
  <c r="C195"/>
  <c r="F187"/>
  <c r="E187"/>
  <c r="D187"/>
  <c r="C187"/>
  <c r="F185"/>
  <c r="E185"/>
  <c r="D185"/>
  <c r="C185"/>
  <c r="F184"/>
  <c r="E184"/>
  <c r="D184"/>
  <c r="C184"/>
  <c r="F183"/>
  <c r="E183"/>
  <c r="D183"/>
  <c r="C183"/>
  <c r="F182"/>
  <c r="E182"/>
  <c r="D182"/>
  <c r="C182"/>
  <c r="F181"/>
  <c r="E181"/>
  <c r="D181"/>
  <c r="C181"/>
  <c r="F180"/>
  <c r="E180"/>
  <c r="D180"/>
  <c r="C180"/>
  <c r="F179"/>
  <c r="E179"/>
  <c r="D179"/>
  <c r="C179"/>
  <c r="F178"/>
  <c r="E178"/>
  <c r="D178"/>
  <c r="C178"/>
  <c r="F177"/>
  <c r="E177"/>
  <c r="D177"/>
  <c r="C177"/>
  <c r="F176"/>
  <c r="E176"/>
  <c r="D176"/>
  <c r="C176"/>
  <c r="F175"/>
  <c r="E175"/>
  <c r="D175"/>
  <c r="C175"/>
  <c r="F167"/>
  <c r="E167"/>
  <c r="D167"/>
  <c r="C167"/>
  <c r="F165"/>
  <c r="E165"/>
  <c r="D165"/>
  <c r="C165"/>
  <c r="F157"/>
  <c r="E157"/>
  <c r="D157"/>
  <c r="C157"/>
  <c r="F155"/>
  <c r="E155"/>
  <c r="D155"/>
  <c r="C155"/>
  <c r="F147"/>
  <c r="E147"/>
  <c r="D147"/>
  <c r="C147"/>
  <c r="F145"/>
  <c r="E145"/>
  <c r="D145"/>
  <c r="C145"/>
  <c r="F137"/>
  <c r="E137"/>
  <c r="D137"/>
  <c r="C137"/>
  <c r="F135"/>
  <c r="E135"/>
  <c r="D135"/>
  <c r="C135"/>
  <c r="F127"/>
  <c r="E127"/>
  <c r="D127"/>
  <c r="C127"/>
  <c r="F125"/>
  <c r="E125"/>
  <c r="D125"/>
  <c r="C125"/>
  <c r="F117"/>
  <c r="E117"/>
  <c r="D117"/>
  <c r="C117"/>
  <c r="F115"/>
  <c r="E115"/>
  <c r="D115"/>
  <c r="C115"/>
  <c r="F107"/>
  <c r="E107"/>
  <c r="D107"/>
  <c r="C107"/>
  <c r="F105"/>
  <c r="E105"/>
  <c r="D105"/>
  <c r="C105"/>
  <c r="F104"/>
  <c r="E104"/>
  <c r="D104"/>
  <c r="C104"/>
  <c r="F103"/>
  <c r="E103"/>
  <c r="D103"/>
  <c r="C103"/>
  <c r="F102"/>
  <c r="E102"/>
  <c r="D102"/>
  <c r="C102"/>
  <c r="F101"/>
  <c r="E101"/>
  <c r="D101"/>
  <c r="C101"/>
  <c r="F100"/>
  <c r="E100"/>
  <c r="D100"/>
  <c r="C100"/>
  <c r="F99"/>
  <c r="E99"/>
  <c r="D99"/>
  <c r="C99"/>
  <c r="F98"/>
  <c r="E98"/>
  <c r="D98"/>
  <c r="C98"/>
  <c r="F97"/>
  <c r="E97"/>
  <c r="D97"/>
  <c r="C97"/>
  <c r="F96"/>
  <c r="E96"/>
  <c r="D96"/>
  <c r="C96"/>
  <c r="F95"/>
  <c r="E95"/>
  <c r="D95"/>
  <c r="C95"/>
  <c r="F87"/>
  <c r="E87"/>
  <c r="D87"/>
  <c r="C87"/>
  <c r="F85"/>
  <c r="E85"/>
  <c r="D85"/>
  <c r="C85"/>
  <c r="F77"/>
  <c r="E77"/>
  <c r="D77"/>
  <c r="C77"/>
  <c r="F75"/>
  <c r="E75"/>
  <c r="D75"/>
  <c r="C75"/>
  <c r="F67"/>
  <c r="E67"/>
  <c r="D67"/>
  <c r="C67"/>
  <c r="F65"/>
  <c r="E65"/>
  <c r="D65"/>
  <c r="C65"/>
  <c r="F57"/>
  <c r="E57"/>
  <c r="D57"/>
  <c r="C57"/>
  <c r="F55"/>
  <c r="E55"/>
  <c r="D55"/>
  <c r="C55"/>
  <c r="F47"/>
  <c r="E47"/>
  <c r="D47"/>
  <c r="C47"/>
  <c r="F45"/>
  <c r="E45"/>
  <c r="D45"/>
  <c r="C45"/>
  <c r="F37"/>
  <c r="E37"/>
  <c r="D37"/>
  <c r="C37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17"/>
  <c r="E17"/>
  <c r="D17"/>
  <c r="C17"/>
  <c r="F15"/>
  <c r="E15"/>
  <c r="D15"/>
  <c r="C15"/>
  <c r="F14"/>
  <c r="E14"/>
  <c r="D14"/>
  <c r="C14"/>
  <c r="F13"/>
  <c r="E13"/>
  <c r="D13"/>
  <c r="C13"/>
  <c r="F12"/>
  <c r="E12"/>
  <c r="D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</calcChain>
</file>

<file path=xl/sharedStrings.xml><?xml version="1.0" encoding="utf-8"?>
<sst xmlns="http://schemas.openxmlformats.org/spreadsheetml/2006/main" count="987" uniqueCount="194">
  <si>
    <t>კოდი</t>
  </si>
  <si>
    <t>დასახელება</t>
  </si>
  <si>
    <t>2013 წლის
 ფაქტი</t>
  </si>
  <si>
    <t>2014 წლის
ფაქტი</t>
  </si>
  <si>
    <t>2015 წლის
პროექტი</t>
  </si>
  <si>
    <t>მათ შორის გრანტი</t>
  </si>
  <si>
    <t>06</t>
  </si>
  <si>
    <t xml:space="preserve">აჭარის ავტონომიური რესპუბლიკის განათლების, კულტურისა და სპორტის სამინისტრო </t>
  </si>
  <si>
    <t>მომუშავეთა რიცხოვნება</t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</si>
  <si>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</si>
  <si>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</si>
  <si>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</si>
  <si>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</si>
  <si>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</si>
  <si>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</si>
  <si>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</si>
  <si>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ვალდებულებების კლება</t>
  </si>
  <si>
    <t>0601</t>
  </si>
  <si>
    <t>აჭარის ავტონომიური რესპუბლიკის განათლების, კულტურისა და სპორტის სამინისტროს ადმინისტრაცია</t>
  </si>
  <si>
    <t>0602</t>
  </si>
  <si>
    <t>განათლების ხელშეწყობა და ხარისხის გაუნჯობესება</t>
  </si>
  <si>
    <t>060201</t>
  </si>
  <si>
    <t>ბათუმის რესურსცენტრი</t>
  </si>
  <si>
    <t>060202</t>
  </si>
  <si>
    <t>ქობულეთის რესურსცენტრი</t>
  </si>
  <si>
    <t>060203</t>
  </si>
  <si>
    <t>ხელვაჩაურის რესურსცენტრი</t>
  </si>
  <si>
    <t>060204</t>
  </si>
  <si>
    <t>ქედის რესურსცენტრი</t>
  </si>
  <si>
    <t>060205</t>
  </si>
  <si>
    <t>შუახევის რესურსცენტრი</t>
  </si>
  <si>
    <t>060206</t>
  </si>
  <si>
    <t>ხულოს რესურსცენტრი</t>
  </si>
  <si>
    <t>0603</t>
  </si>
  <si>
    <t>საგანმანათლებლო დაწესებულებების ინფრასტრუქტურის გაუმჯობესება და ინვენტარით აღჭურვა</t>
  </si>
  <si>
    <t>სუბსიდია</t>
  </si>
  <si>
    <t>060301</t>
  </si>
  <si>
    <t>საჯარო სკოლების ინფრასტრუქტურის გაუმჯობესება</t>
  </si>
  <si>
    <t>060302</t>
  </si>
  <si>
    <t>საპანსიონო ინფრასტრუქტურის გაუმჯობესება და ინვენტარით აღჭურვა</t>
  </si>
  <si>
    <t>060303</t>
  </si>
  <si>
    <t>საჯარო სკოლების ინვენტარით აღჭურვა</t>
  </si>
  <si>
    <t>060304</t>
  </si>
  <si>
    <t>სპორტის განვითარების ხელშეწყობა სკოლებში</t>
  </si>
  <si>
    <t>060305</t>
  </si>
  <si>
    <t>აჭარის ავტონომიური რესპუბლიკის ადმინისტრაციულ ტერიტორიაზე არსებული საჯარო სკოლების მშენებლობა და რეაბილიტაცია</t>
  </si>
  <si>
    <t>060306</t>
  </si>
  <si>
    <t>აჭარის არ ადმინისტრაციულ ტერიტორიაზე არსებული საჯარო სკოლების I კლასის მოსწავლეთა სასკოლო ფორმებით უზრუნველყოფა</t>
  </si>
  <si>
    <t>060307</t>
  </si>
  <si>
    <t>აჭარის ავტონომიური რესპუბლიკის ადმინისტრაციულ ტერიტორიაზე არსებული  სკოლების ინვენტარით უზრუნველყოფა</t>
  </si>
  <si>
    <t>0604</t>
  </si>
  <si>
    <t>განათლების ხელმისაწვდომობის გაზრდა</t>
  </si>
  <si>
    <t>060401</t>
  </si>
  <si>
    <t>ვასწავლოთ მომავალი წარმატებისთვის</t>
  </si>
  <si>
    <t>060402</t>
  </si>
  <si>
    <t>საჯარო სკოლების ბიბლიოთეკების განვითარება</t>
  </si>
  <si>
    <t>060403</t>
  </si>
  <si>
    <t>სტუდენტთა დახმარება</t>
  </si>
  <si>
    <t>060404</t>
  </si>
  <si>
    <t>უმაღლესი განათლების ხელშეწყობა</t>
  </si>
  <si>
    <t>060405</t>
  </si>
  <si>
    <t>უცხოეთში სტაჟირება</t>
  </si>
  <si>
    <t>0605</t>
  </si>
  <si>
    <t>განათლების ხარისხის გაუმჯობესება</t>
  </si>
  <si>
    <t>060501</t>
  </si>
  <si>
    <t>სასკოლო კლუბების ხელშეწყობა</t>
  </si>
  <si>
    <t>060502</t>
  </si>
  <si>
    <t>კონკურსები და ოლიმპიადები</t>
  </si>
  <si>
    <t>060503</t>
  </si>
  <si>
    <t>ტურიზმის განათლების განვითარების ხელშეწყობა</t>
  </si>
  <si>
    <t>0606</t>
  </si>
  <si>
    <t>გაძლიერებული (ინგლისური ენა, ფიზიკა-მათემატიკა) და ინკლუზიური სწავლება</t>
  </si>
  <si>
    <t>060601</t>
  </si>
  <si>
    <t>ქალაქ ბათუმის #4 საჯარო სკოლის - უცხო ენების გაძლიერებული სწავლება</t>
  </si>
  <si>
    <t>060602</t>
  </si>
  <si>
    <t>ქალაქ ბათუმის #6 საჯარო სკოლის - გაძლიერებული ფიზიკა-მათემატიკისა და ინკლუზიური სწავლება</t>
  </si>
  <si>
    <t>0607</t>
  </si>
  <si>
    <t>უწყვეტი განათლება</t>
  </si>
  <si>
    <t>0608</t>
  </si>
  <si>
    <t>საჯარო სკოლების განვითარების ხელშეწყობა, რომლებიც ახორციელებენ საპანსიონო მომსახურებას</t>
  </si>
  <si>
    <t>060801</t>
  </si>
  <si>
    <t>სსიპ „სოფელ სალიბაურის # 2 საჯარო სკოლის“ საპანსიონო მომსახურება</t>
  </si>
  <si>
    <t>060802</t>
  </si>
  <si>
    <t>სსიპ „ჩაისუბნის # 2 საჯარო სკოლის“ საპანსიონო მომსახურება</t>
  </si>
  <si>
    <t>060803</t>
  </si>
  <si>
    <t>ფრიდონ თურმანიძის სახელობის ქედის მუნიციპალიტეტის სოფელ მერისის საჯარო სკოლის საპანსიონო მომსახურება</t>
  </si>
  <si>
    <t>060804</t>
  </si>
  <si>
    <t>სსიპ „დაბა შუახევის საჯარო სკოლის“ საპანსიონო მომსახურება</t>
  </si>
  <si>
    <t>0609</t>
  </si>
  <si>
    <t>სახელოვნებო განათლების ხელშეწყობა</t>
  </si>
  <si>
    <t>060901</t>
  </si>
  <si>
    <t>ა(ა)იპ „მელიტონ ბალანჩივაძის სახელობის ხელოვნების სკოლა“</t>
  </si>
  <si>
    <t>060902</t>
  </si>
  <si>
    <t>ა(ა)იპ „ქ. ბათუმის ზაქარია ფალიაშვილის სახელობის სამუსიკო სკოლა“</t>
  </si>
  <si>
    <t>060903</t>
  </si>
  <si>
    <t>ა(ა)იპ „ქ. ბათუმის რევაზ ლაღიძის სახელობის სამუსიკო სკოლა“</t>
  </si>
  <si>
    <t>060904</t>
  </si>
  <si>
    <t>ა(ა)იპ „ქ. ბათუმის ვახტანგ ჭაბუკიანის სახელობის კლასიკური ბალეტის სკოლა“</t>
  </si>
  <si>
    <t>060905</t>
  </si>
  <si>
    <t>ა(ა)იპ „აჭარის ხალხური ხელოვნების სკოლა“</t>
  </si>
  <si>
    <t>060906</t>
  </si>
  <si>
    <t>ა(ა)იპ „ნიკოლოზ კანდელაკის სახელობის სამხატვრო სკოლა“</t>
  </si>
  <si>
    <t>060907</t>
  </si>
  <si>
    <t>ა(ა)იპ „ქ. ბათუმის მოსწავლე ახალგაზრდობის სასახლე“</t>
  </si>
  <si>
    <t>0610</t>
  </si>
  <si>
    <t>სკოლისგარეშე სასპორტო საგანმანათლებლო დაწესებულებების ხელშეწყობა</t>
  </si>
  <si>
    <t>061001</t>
  </si>
  <si>
    <t>ა(ა)იპ „ქ. ბათუმის სასპორტო სკოლა“</t>
  </si>
  <si>
    <t>061002</t>
  </si>
  <si>
    <t>ა(ა)იპ „ქ. ბათუმის საჩოგბურთო კომპლექსი“</t>
  </si>
  <si>
    <t>0611</t>
  </si>
  <si>
    <t>კულტურის განვითარება, ხელშეწყობა და პოპულარიზაცია</t>
  </si>
  <si>
    <t>061101</t>
  </si>
  <si>
    <t>კულტურის მენეჯმენტის განვითარების ხელშეწყობა</t>
  </si>
  <si>
    <t>061102</t>
  </si>
  <si>
    <t>აჭარაში კინოწარმოების ხელშეეწყობა</t>
  </si>
  <si>
    <t>061103</t>
  </si>
  <si>
    <t>ხელოვნებისა და კულტურის ხელშეწყობის ღონისძიებები</t>
  </si>
  <si>
    <t>061104</t>
  </si>
  <si>
    <t>საშემსრულებლო ხელოვნება</t>
  </si>
  <si>
    <t>061105</t>
  </si>
  <si>
    <t>აჭარაში კინოხელოვნების განვითარების ხელშეწყობა</t>
  </si>
  <si>
    <t>061106</t>
  </si>
  <si>
    <t>ფოლკლორის ხელშეწყობა</t>
  </si>
  <si>
    <t>061107</t>
  </si>
  <si>
    <t>კულტურული ცხოვრების გააქტიურება და პოპულარიზაცია</t>
  </si>
  <si>
    <t>06110701</t>
  </si>
  <si>
    <t>ხელოვნებისა და კულტურის საქმიანობის ხელშეწყობა და პოპულარიზაცია</t>
  </si>
  <si>
    <t>06110702</t>
  </si>
  <si>
    <t>კულტურული ცხოვრების ხელშეწყობა სოფლად</t>
  </si>
  <si>
    <t>061109</t>
  </si>
  <si>
    <t>კულტურული მემკვიდრეობის დაცვა, განვითარება და პოპულარიზაცია</t>
  </si>
  <si>
    <t>06110901</t>
  </si>
  <si>
    <t>კულტურული მემკვიდრეობის მართვა</t>
  </si>
  <si>
    <t>06110902</t>
  </si>
  <si>
    <t>კულტურული მემკვიდრეობის შენარჩუნება და განვითარება</t>
  </si>
  <si>
    <t>061110</t>
  </si>
  <si>
    <t>მუზეუმებისა და გალერეების განვითარება</t>
  </si>
  <si>
    <t>06111001</t>
  </si>
  <si>
    <t>სსიპ „აჭარის ხარიტონ ახვლედიანის სახელობის მუზეუმი“</t>
  </si>
  <si>
    <t>06111002</t>
  </si>
  <si>
    <t>სსიპ „ბათუმის არქეოლოგიური მუზეუმი“</t>
  </si>
  <si>
    <t>06111003</t>
  </si>
  <si>
    <t>სსიპ „აჭარის ხელოვნების მუზეუმი“</t>
  </si>
  <si>
    <t>06111004</t>
  </si>
  <si>
    <t>ა(ა)იპ „თანამედროვე ხელოვნების სივრცე“</t>
  </si>
  <si>
    <t>061111</t>
  </si>
  <si>
    <t>სასცენო და სამუსიკო ხელოვნების ხელშეწყობა</t>
  </si>
  <si>
    <t>06111101</t>
  </si>
  <si>
    <t>სსიპ „ბათუმის თოჯინებისა და მოზარდ მაყურებელთა პროფესიული სახელმწიფო თეატრი“</t>
  </si>
  <si>
    <t>06111102</t>
  </si>
  <si>
    <t>სსიპ „აჭარის მელიტონ კუხიანიძის სახელობის სიმღერისა და ცეკვის სახელმწიფო ანსამბლი“</t>
  </si>
  <si>
    <t>06111103</t>
  </si>
  <si>
    <t>სსიპ „ბათუმის სახელმწიფო მუსიკალური ცენტრი“</t>
  </si>
  <si>
    <t>06111104</t>
  </si>
  <si>
    <t>სსიპ „ბათუმის ილია ჭავჭავაძის სახელობის სახელმწიფო პროფესიული დრამატული თეატრი“</t>
  </si>
  <si>
    <t>06111105</t>
  </si>
  <si>
    <t>სსიპ „აჭარის სახელმწიფო ვოკალური ანსამბლი ბათუმი“</t>
  </si>
  <si>
    <t>06111106</t>
  </si>
  <si>
    <t>სსიპ „აჭარის ხალხური ცეკვის სახელმწიფო ანსამბლი ხორუმი“</t>
  </si>
  <si>
    <t>061112</t>
  </si>
  <si>
    <t>პროფესიულ-შემოქმედებითი საქმიანობის მხარდაჭერა</t>
  </si>
  <si>
    <t>06111201</t>
  </si>
  <si>
    <t>მწერალთა შემოქმედებითი კავშირის მხარდაჭერა</t>
  </si>
  <si>
    <t>06111202</t>
  </si>
  <si>
    <t>06111203</t>
  </si>
  <si>
    <t>შემოქმედებითი კავშირების მხარდაჭერა</t>
  </si>
  <si>
    <t>0612</t>
  </si>
  <si>
    <t xml:space="preserve">სპორტის განვითარების ხელშეწყობა, პოპულარიზაცია და ახალგაზრდობის საქმეთა სფეროს ხელშეწყობა </t>
  </si>
  <si>
    <t>061201</t>
  </si>
  <si>
    <t>სპორტისა და ახალგაზრდობის საქმეთა სფეროს მართვა</t>
  </si>
  <si>
    <t>061202</t>
  </si>
  <si>
    <t>სპორტის ხელშეწყობა</t>
  </si>
  <si>
    <t>06120201</t>
  </si>
  <si>
    <t>სპორტული ღონისძიებები</t>
  </si>
  <si>
    <t>06120202</t>
  </si>
  <si>
    <t>აჭარის ნაკრები გუნდების წევრთა, მთავარ და პირად მწვრთნელთა მიერ მიღწეული განსაკუთრებული წარმატებების წასახალისებლად ერთჯერადი ფულადი ჯილდოები</t>
  </si>
  <si>
    <t>06120203</t>
  </si>
  <si>
    <t>სათამაშო სახეობათა განვითარების ხელშეწყობა</t>
  </si>
  <si>
    <t>06120204</t>
  </si>
  <si>
    <t>აჭარის სპორტის სახეობათა ნაკრები გუნდების მზადება ,,ახალგაზრდული ოლიმპიური ფესტივალი თბილისი – 2015”</t>
  </si>
  <si>
    <t>06120205</t>
  </si>
  <si>
    <t>აჭარის ნაკრები გუნდების წევრების პირველობების გამარჯვებულებისა და პრიზიორების პირადი და მთავარი მწვრთნელების სპორტული ფორმებით აღჭურვა</t>
  </si>
  <si>
    <t>06120206</t>
  </si>
  <si>
    <t>ღონისძიებები ახალგაზრდულ საქმეთა და სპორტის სფეროში</t>
  </si>
  <si>
    <t>06120207</t>
  </si>
  <si>
    <t>მწვრთნელთა, მსაჯთა და სპორტსმენთა სოციალური  მხარდაჭერა და წახალისება</t>
  </si>
  <si>
    <t>06120208</t>
  </si>
  <si>
    <t>სტადიონებისა და სპორტული ბაზების მშენებლობა-რეაბილიტაცია</t>
  </si>
  <si>
    <t>06120209</t>
  </si>
  <si>
    <t>სპორტული ფორმებისა და სპორტული ინვენტარის შეძენა</t>
  </si>
  <si>
    <t>061203</t>
  </si>
  <si>
    <t>ახალგაზრდობის საქმეთა სფეროს ხელშეწყობა</t>
  </si>
  <si>
    <t>აჭარის ავტონომიური რესპუბლიკის განათლების, კულტურისა და სპორტის სამინისტროს 2014 წლის  შესრულება და 2015 წლის ბიუჯეტი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</si>
</sst>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Sylfaen"/>
      <family val="1"/>
    </font>
    <font>
      <b/>
      <sz val="9"/>
      <color theme="1"/>
      <name val="Sylfaen"/>
      <family val="1"/>
    </font>
    <font>
      <b/>
      <sz val="6"/>
      <name val="Sylfaen"/>
      <family val="1"/>
    </font>
    <font>
      <b/>
      <sz val="6"/>
      <color theme="1"/>
      <name val="Sylfaen"/>
      <family val="1"/>
    </font>
    <font>
      <b/>
      <sz val="6"/>
      <color theme="1"/>
      <name val="Calibri"/>
      <family val="2"/>
      <scheme val="minor"/>
    </font>
    <font>
      <b/>
      <sz val="10"/>
      <name val="Sylfaen"/>
      <family val="1"/>
    </font>
    <font>
      <b/>
      <sz val="9"/>
      <name val="Sylfaen"/>
      <family val="1"/>
    </font>
    <font>
      <sz val="8"/>
      <color indexed="21"/>
      <name val="Sylfaen"/>
      <family val="1"/>
    </font>
    <font>
      <sz val="9"/>
      <name val="Sylfaen"/>
      <family val="1"/>
    </font>
    <font>
      <sz val="9"/>
      <color indexed="12"/>
      <name val="Sylfaen"/>
      <family val="1"/>
    </font>
    <font>
      <sz val="8"/>
      <color indexed="10"/>
      <name val="Sylfaen"/>
      <family val="1"/>
    </font>
    <font>
      <sz val="10"/>
      <name val="Sylfaen"/>
      <family val="1"/>
    </font>
    <font>
      <i/>
      <sz val="10"/>
      <name val="Sylfaen"/>
      <family val="1"/>
    </font>
    <font>
      <sz val="8"/>
      <name val="Sylfae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 indent="1"/>
    </xf>
    <xf numFmtId="3" fontId="10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 indent="1"/>
    </xf>
    <xf numFmtId="3" fontId="10" fillId="2" borderId="7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 indent="2"/>
    </xf>
    <xf numFmtId="49" fontId="2" fillId="2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 indent="1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 indent="1"/>
    </xf>
    <xf numFmtId="3" fontId="10" fillId="3" borderId="1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indent="1"/>
    </xf>
    <xf numFmtId="3" fontId="10" fillId="3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 indent="2"/>
    </xf>
    <xf numFmtId="0" fontId="14" fillId="3" borderId="12" xfId="0" applyNumberFormat="1" applyFont="1" applyFill="1" applyBorder="1" applyAlignment="1">
      <alignment horizontal="left" vertical="center" wrapText="1"/>
    </xf>
    <xf numFmtId="3" fontId="10" fillId="3" borderId="12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 wrapText="1" indent="1"/>
    </xf>
    <xf numFmtId="3" fontId="10" fillId="3" borderId="15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 indent="1"/>
    </xf>
    <xf numFmtId="0" fontId="12" fillId="2" borderId="14" xfId="0" applyFont="1" applyFill="1" applyBorder="1" applyAlignment="1">
      <alignment horizontal="left" vertical="center" wrapText="1" indent="2"/>
    </xf>
    <xf numFmtId="3" fontId="10" fillId="2" borderId="16" xfId="0" applyNumberFormat="1" applyFont="1" applyFill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 indent="2"/>
    </xf>
    <xf numFmtId="49" fontId="2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3" fontId="10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0" xfId="0" applyNumberFormat="1" applyFill="1"/>
  </cellXfs>
  <cellStyles count="3">
    <cellStyle name="Normal" xfId="0" builtinId="0"/>
    <cellStyle name="Обычный 2" xfId="1"/>
    <cellStyle name="Обычный_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895"/>
  <sheetViews>
    <sheetView tabSelected="1" zoomScale="115" zoomScaleNormal="115" workbookViewId="0">
      <selection activeCell="D7" sqref="D7"/>
    </sheetView>
  </sheetViews>
  <sheetFormatPr defaultRowHeight="15"/>
  <cols>
    <col min="1" max="1" width="7.28515625" style="56" customWidth="1"/>
    <col min="2" max="2" width="51.85546875" style="3" customWidth="1"/>
    <col min="3" max="3" width="11.5703125" style="57" hidden="1" customWidth="1"/>
    <col min="4" max="4" width="16.7109375" style="57" customWidth="1"/>
    <col min="5" max="5" width="15.5703125" style="57" customWidth="1"/>
    <col min="6" max="6" width="12.28515625" style="57" hidden="1" customWidth="1"/>
    <col min="7" max="16384" width="9.140625" style="3"/>
  </cols>
  <sheetData>
    <row r="1" spans="1:6" ht="35.25" customHeight="1">
      <c r="A1" s="1" t="s">
        <v>193</v>
      </c>
      <c r="B1" s="2"/>
      <c r="C1" s="2"/>
      <c r="D1" s="2"/>
      <c r="E1" s="2"/>
      <c r="F1" s="2"/>
    </row>
    <row r="3" spans="1:6" ht="57" customHeight="1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s="11" customFormat="1" ht="10.5" customHeight="1">
      <c r="A4" s="7">
        <v>1</v>
      </c>
      <c r="B4" s="8">
        <v>2</v>
      </c>
      <c r="C4" s="9">
        <v>3</v>
      </c>
      <c r="D4" s="10">
        <v>4</v>
      </c>
      <c r="E4" s="9">
        <v>5</v>
      </c>
      <c r="F4" s="9">
        <v>6</v>
      </c>
    </row>
    <row r="5" spans="1:6" ht="45">
      <c r="A5" s="4" t="s">
        <v>6</v>
      </c>
      <c r="B5" s="12" t="s">
        <v>7</v>
      </c>
      <c r="C5" s="13">
        <f t="shared" ref="C5:F14" si="0">SUM(C15,C25,C95,C175,C235,C275,C305,C315,C365,C445,C475,C765)</f>
        <v>28647629</v>
      </c>
      <c r="D5" s="13">
        <f t="shared" si="0"/>
        <v>31972540</v>
      </c>
      <c r="E5" s="13">
        <f t="shared" si="0"/>
        <v>36593307</v>
      </c>
      <c r="F5" s="13">
        <f t="shared" si="0"/>
        <v>0</v>
      </c>
    </row>
    <row r="6" spans="1:6">
      <c r="A6" s="14"/>
      <c r="B6" s="15" t="s">
        <v>8</v>
      </c>
      <c r="C6" s="16">
        <f t="shared" si="0"/>
        <v>123</v>
      </c>
      <c r="D6" s="16">
        <f t="shared" si="0"/>
        <v>2385</v>
      </c>
      <c r="E6" s="16">
        <f t="shared" si="0"/>
        <v>2403</v>
      </c>
      <c r="F6" s="16">
        <f t="shared" si="0"/>
        <v>0</v>
      </c>
    </row>
    <row r="7" spans="1:6">
      <c r="A7" s="17"/>
      <c r="B7" s="18" t="s">
        <v>9</v>
      </c>
      <c r="C7" s="19">
        <f t="shared" si="0"/>
        <v>25874785</v>
      </c>
      <c r="D7" s="19">
        <f t="shared" si="0"/>
        <v>28854768</v>
      </c>
      <c r="E7" s="19">
        <f t="shared" si="0"/>
        <v>34833536</v>
      </c>
      <c r="F7" s="19">
        <f t="shared" si="0"/>
        <v>0</v>
      </c>
    </row>
    <row r="8" spans="1:6">
      <c r="A8" s="17"/>
      <c r="B8" s="20" t="s">
        <v>10</v>
      </c>
      <c r="C8" s="19">
        <f t="shared" si="0"/>
        <v>2131263</v>
      </c>
      <c r="D8" s="19">
        <f t="shared" si="0"/>
        <v>15183538</v>
      </c>
      <c r="E8" s="19">
        <f t="shared" si="0"/>
        <v>16034953</v>
      </c>
      <c r="F8" s="19">
        <f t="shared" si="0"/>
        <v>0</v>
      </c>
    </row>
    <row r="9" spans="1:6">
      <c r="A9" s="17"/>
      <c r="B9" s="20" t="s">
        <v>11</v>
      </c>
      <c r="C9" s="19">
        <f t="shared" si="0"/>
        <v>2273190</v>
      </c>
      <c r="D9" s="19">
        <f t="shared" si="0"/>
        <v>5987391</v>
      </c>
      <c r="E9" s="19">
        <f t="shared" si="0"/>
        <v>6696107</v>
      </c>
      <c r="F9" s="19">
        <f t="shared" si="0"/>
        <v>0</v>
      </c>
    </row>
    <row r="10" spans="1:6">
      <c r="A10" s="17"/>
      <c r="B10" s="20" t="s">
        <v>12</v>
      </c>
      <c r="C10" s="19">
        <f t="shared" si="0"/>
        <v>16633009</v>
      </c>
      <c r="D10" s="19">
        <f t="shared" si="0"/>
        <v>0</v>
      </c>
      <c r="E10" s="19">
        <f t="shared" si="0"/>
        <v>122000</v>
      </c>
      <c r="F10" s="19">
        <f t="shared" si="0"/>
        <v>0</v>
      </c>
    </row>
    <row r="11" spans="1:6">
      <c r="A11" s="17"/>
      <c r="B11" s="20" t="s">
        <v>13</v>
      </c>
      <c r="C11" s="19">
        <f t="shared" si="0"/>
        <v>16045</v>
      </c>
      <c r="D11" s="19">
        <f t="shared" si="0"/>
        <v>116972</v>
      </c>
      <c r="E11" s="19">
        <f t="shared" si="0"/>
        <v>91000</v>
      </c>
      <c r="F11" s="19">
        <f t="shared" si="0"/>
        <v>0</v>
      </c>
    </row>
    <row r="12" spans="1:6">
      <c r="A12" s="17"/>
      <c r="B12" s="20" t="s">
        <v>14</v>
      </c>
      <c r="C12" s="19">
        <f t="shared" si="0"/>
        <v>4821278</v>
      </c>
      <c r="D12" s="19">
        <f t="shared" si="0"/>
        <v>7566867</v>
      </c>
      <c r="E12" s="19">
        <f t="shared" si="0"/>
        <v>11889476</v>
      </c>
      <c r="F12" s="19">
        <f t="shared" si="0"/>
        <v>0</v>
      </c>
    </row>
    <row r="13" spans="1:6">
      <c r="A13" s="17"/>
      <c r="B13" s="18" t="s">
        <v>15</v>
      </c>
      <c r="C13" s="19">
        <f t="shared" si="0"/>
        <v>2770593</v>
      </c>
      <c r="D13" s="19">
        <f t="shared" si="0"/>
        <v>3082749</v>
      </c>
      <c r="E13" s="19">
        <f t="shared" si="0"/>
        <v>1759771</v>
      </c>
      <c r="F13" s="19">
        <f t="shared" si="0"/>
        <v>0</v>
      </c>
    </row>
    <row r="14" spans="1:6" ht="15.75" thickBot="1">
      <c r="A14" s="21"/>
      <c r="B14" s="22" t="s">
        <v>16</v>
      </c>
      <c r="C14" s="23">
        <f t="shared" si="0"/>
        <v>103376</v>
      </c>
      <c r="D14" s="23">
        <f t="shared" si="0"/>
        <v>23432</v>
      </c>
      <c r="E14" s="23">
        <f t="shared" si="0"/>
        <v>0</v>
      </c>
      <c r="F14" s="24">
        <f t="shared" si="0"/>
        <v>0</v>
      </c>
    </row>
    <row r="15" spans="1:6" ht="45.75" thickBot="1">
      <c r="A15" s="25" t="s">
        <v>17</v>
      </c>
      <c r="B15" s="26" t="s">
        <v>18</v>
      </c>
      <c r="C15" s="27">
        <f t="shared" ref="C15:F15" si="1">SUM(C17,C23)</f>
        <v>1494867</v>
      </c>
      <c r="D15" s="27">
        <f>SUM(D17,D23,D24)</f>
        <v>1588967</v>
      </c>
      <c r="E15" s="27">
        <f t="shared" si="1"/>
        <v>1624110</v>
      </c>
      <c r="F15" s="27">
        <f t="shared" si="1"/>
        <v>0</v>
      </c>
    </row>
    <row r="16" spans="1:6">
      <c r="A16" s="28"/>
      <c r="B16" s="29" t="s">
        <v>8</v>
      </c>
      <c r="C16" s="30">
        <v>57</v>
      </c>
      <c r="D16" s="30">
        <v>58</v>
      </c>
      <c r="E16" s="30">
        <v>58</v>
      </c>
      <c r="F16" s="30"/>
    </row>
    <row r="17" spans="1:6">
      <c r="A17" s="31"/>
      <c r="B17" s="32" t="s">
        <v>9</v>
      </c>
      <c r="C17" s="33">
        <f t="shared" ref="C17:F17" si="2">SUM(C18:C22)</f>
        <v>1455381</v>
      </c>
      <c r="D17" s="33">
        <f t="shared" si="2"/>
        <v>1520105</v>
      </c>
      <c r="E17" s="33">
        <f t="shared" si="2"/>
        <v>1586410</v>
      </c>
      <c r="F17" s="33">
        <f t="shared" si="2"/>
        <v>0</v>
      </c>
    </row>
    <row r="18" spans="1:6">
      <c r="A18" s="31"/>
      <c r="B18" s="34" t="s">
        <v>10</v>
      </c>
      <c r="C18" s="33">
        <v>1165877</v>
      </c>
      <c r="D18" s="33">
        <v>1162578</v>
      </c>
      <c r="E18" s="33">
        <v>1174900</v>
      </c>
      <c r="F18" s="33"/>
    </row>
    <row r="19" spans="1:6">
      <c r="A19" s="31"/>
      <c r="B19" s="34" t="s">
        <v>11</v>
      </c>
      <c r="C19" s="33">
        <v>263656</v>
      </c>
      <c r="D19" s="33">
        <v>303845</v>
      </c>
      <c r="E19" s="33">
        <v>399510</v>
      </c>
      <c r="F19" s="33"/>
    </row>
    <row r="20" spans="1:6">
      <c r="A20" s="31"/>
      <c r="B20" s="34" t="s">
        <v>12</v>
      </c>
      <c r="C20" s="33"/>
      <c r="D20" s="33"/>
      <c r="E20" s="33"/>
      <c r="F20" s="33"/>
    </row>
    <row r="21" spans="1:6">
      <c r="A21" s="31"/>
      <c r="B21" s="34" t="s">
        <v>13</v>
      </c>
      <c r="C21" s="33">
        <v>15476</v>
      </c>
      <c r="D21" s="33">
        <v>42729</v>
      </c>
      <c r="E21" s="33"/>
      <c r="F21" s="33"/>
    </row>
    <row r="22" spans="1:6">
      <c r="A22" s="31"/>
      <c r="B22" s="34" t="s">
        <v>14</v>
      </c>
      <c r="C22" s="33">
        <v>10372</v>
      </c>
      <c r="D22" s="33">
        <v>10953</v>
      </c>
      <c r="E22" s="33">
        <v>12000</v>
      </c>
      <c r="F22" s="33"/>
    </row>
    <row r="23" spans="1:6">
      <c r="A23" s="31"/>
      <c r="B23" s="32" t="s">
        <v>15</v>
      </c>
      <c r="C23" s="33">
        <v>39486</v>
      </c>
      <c r="D23" s="33">
        <v>60606</v>
      </c>
      <c r="E23" s="33">
        <v>37700</v>
      </c>
      <c r="F23" s="33"/>
    </row>
    <row r="24" spans="1:6" ht="15.75" thickBot="1">
      <c r="A24" s="31"/>
      <c r="B24" s="32" t="s">
        <v>16</v>
      </c>
      <c r="C24" s="33"/>
      <c r="D24" s="33">
        <v>8256</v>
      </c>
      <c r="E24" s="33"/>
      <c r="F24" s="33"/>
    </row>
    <row r="25" spans="1:6" ht="30.75" thickBot="1">
      <c r="A25" s="25" t="s">
        <v>19</v>
      </c>
      <c r="B25" s="35" t="s">
        <v>20</v>
      </c>
      <c r="C25" s="36">
        <f t="shared" ref="C25:F34" si="3">SUM(C35,C45,C55,C65,C75,C85)</f>
        <v>898073</v>
      </c>
      <c r="D25" s="36">
        <f t="shared" si="3"/>
        <v>906981</v>
      </c>
      <c r="E25" s="36">
        <f t="shared" si="3"/>
        <v>922700</v>
      </c>
      <c r="F25" s="36">
        <f t="shared" si="3"/>
        <v>0</v>
      </c>
    </row>
    <row r="26" spans="1:6">
      <c r="A26" s="28"/>
      <c r="B26" s="29" t="s">
        <v>8</v>
      </c>
      <c r="C26" s="30">
        <f t="shared" si="3"/>
        <v>47</v>
      </c>
      <c r="D26" s="30">
        <f t="shared" si="3"/>
        <v>47</v>
      </c>
      <c r="E26" s="30">
        <f t="shared" si="3"/>
        <v>47</v>
      </c>
      <c r="F26" s="30">
        <f t="shared" si="3"/>
        <v>0</v>
      </c>
    </row>
    <row r="27" spans="1:6">
      <c r="A27" s="31"/>
      <c r="B27" s="32" t="s">
        <v>9</v>
      </c>
      <c r="C27" s="33">
        <f t="shared" si="3"/>
        <v>883471</v>
      </c>
      <c r="D27" s="33">
        <f t="shared" si="3"/>
        <v>874974</v>
      </c>
      <c r="E27" s="33">
        <f t="shared" si="3"/>
        <v>891700</v>
      </c>
      <c r="F27" s="33">
        <f t="shared" si="3"/>
        <v>0</v>
      </c>
    </row>
    <row r="28" spans="1:6">
      <c r="A28" s="31"/>
      <c r="B28" s="34" t="s">
        <v>10</v>
      </c>
      <c r="C28" s="33">
        <f t="shared" si="3"/>
        <v>661899</v>
      </c>
      <c r="D28" s="33">
        <f t="shared" si="3"/>
        <v>663734</v>
      </c>
      <c r="E28" s="33">
        <f t="shared" si="3"/>
        <v>667400</v>
      </c>
      <c r="F28" s="33">
        <f t="shared" si="3"/>
        <v>0</v>
      </c>
    </row>
    <row r="29" spans="1:6">
      <c r="A29" s="31"/>
      <c r="B29" s="34" t="s">
        <v>11</v>
      </c>
      <c r="C29" s="33">
        <f t="shared" si="3"/>
        <v>221572</v>
      </c>
      <c r="D29" s="33">
        <f t="shared" si="3"/>
        <v>207712</v>
      </c>
      <c r="E29" s="33">
        <f t="shared" si="3"/>
        <v>224300</v>
      </c>
      <c r="F29" s="33">
        <f t="shared" si="3"/>
        <v>0</v>
      </c>
    </row>
    <row r="30" spans="1:6">
      <c r="A30" s="31"/>
      <c r="B30" s="34" t="s">
        <v>12</v>
      </c>
      <c r="C30" s="33">
        <f t="shared" si="3"/>
        <v>0</v>
      </c>
      <c r="D30" s="33">
        <f t="shared" si="3"/>
        <v>0</v>
      </c>
      <c r="E30" s="33">
        <f t="shared" si="3"/>
        <v>0</v>
      </c>
      <c r="F30" s="33">
        <f t="shared" si="3"/>
        <v>0</v>
      </c>
    </row>
    <row r="31" spans="1:6">
      <c r="A31" s="31"/>
      <c r="B31" s="34" t="s">
        <v>13</v>
      </c>
      <c r="C31" s="33">
        <f t="shared" si="3"/>
        <v>0</v>
      </c>
      <c r="D31" s="33">
        <f t="shared" si="3"/>
        <v>3528</v>
      </c>
      <c r="E31" s="33">
        <f t="shared" si="3"/>
        <v>0</v>
      </c>
      <c r="F31" s="33">
        <f t="shared" si="3"/>
        <v>0</v>
      </c>
    </row>
    <row r="32" spans="1:6">
      <c r="A32" s="31"/>
      <c r="B32" s="34" t="s">
        <v>14</v>
      </c>
      <c r="C32" s="33">
        <f t="shared" si="3"/>
        <v>0</v>
      </c>
      <c r="D32" s="33">
        <f t="shared" si="3"/>
        <v>0</v>
      </c>
      <c r="E32" s="33">
        <f t="shared" si="3"/>
        <v>0</v>
      </c>
      <c r="F32" s="33">
        <f t="shared" si="3"/>
        <v>0</v>
      </c>
    </row>
    <row r="33" spans="1:6">
      <c r="A33" s="31"/>
      <c r="B33" s="32" t="s">
        <v>15</v>
      </c>
      <c r="C33" s="33">
        <f t="shared" si="3"/>
        <v>14602</v>
      </c>
      <c r="D33" s="33">
        <f t="shared" si="3"/>
        <v>29842</v>
      </c>
      <c r="E33" s="33">
        <f t="shared" si="3"/>
        <v>31000</v>
      </c>
      <c r="F33" s="33">
        <f t="shared" si="3"/>
        <v>0</v>
      </c>
    </row>
    <row r="34" spans="1:6">
      <c r="A34" s="37"/>
      <c r="B34" s="38" t="s">
        <v>16</v>
      </c>
      <c r="C34" s="39">
        <f t="shared" si="3"/>
        <v>0</v>
      </c>
      <c r="D34" s="39">
        <f t="shared" si="3"/>
        <v>2165</v>
      </c>
      <c r="E34" s="39">
        <f t="shared" si="3"/>
        <v>0</v>
      </c>
      <c r="F34" s="39">
        <f t="shared" si="3"/>
        <v>0</v>
      </c>
    </row>
    <row r="35" spans="1:6">
      <c r="A35" s="40" t="s">
        <v>21</v>
      </c>
      <c r="B35" s="41" t="s">
        <v>22</v>
      </c>
      <c r="C35" s="42">
        <f t="shared" ref="C35:F35" si="4">SUM(C37,C43:C44)</f>
        <v>138593</v>
      </c>
      <c r="D35" s="42">
        <f t="shared" si="4"/>
        <v>141984</v>
      </c>
      <c r="E35" s="42">
        <f t="shared" si="4"/>
        <v>150900</v>
      </c>
      <c r="F35" s="42">
        <f t="shared" si="4"/>
        <v>0</v>
      </c>
    </row>
    <row r="36" spans="1:6">
      <c r="A36" s="14"/>
      <c r="B36" s="15" t="s">
        <v>8</v>
      </c>
      <c r="C36" s="24">
        <v>7</v>
      </c>
      <c r="D36" s="24">
        <v>7</v>
      </c>
      <c r="E36" s="24">
        <v>7</v>
      </c>
      <c r="F36" s="24"/>
    </row>
    <row r="37" spans="1:6">
      <c r="A37" s="17"/>
      <c r="B37" s="18" t="s">
        <v>9</v>
      </c>
      <c r="C37" s="19">
        <f t="shared" ref="C37:F37" si="5">SUM(C38:C42)</f>
        <v>133164</v>
      </c>
      <c r="D37" s="19">
        <f t="shared" ref="D37" si="6">SUM(D38:D42)</f>
        <v>139376</v>
      </c>
      <c r="E37" s="19">
        <f t="shared" si="5"/>
        <v>144900</v>
      </c>
      <c r="F37" s="19">
        <f t="shared" si="5"/>
        <v>0</v>
      </c>
    </row>
    <row r="38" spans="1:6">
      <c r="A38" s="17"/>
      <c r="B38" s="20" t="s">
        <v>10</v>
      </c>
      <c r="C38" s="19">
        <v>104807</v>
      </c>
      <c r="D38" s="19">
        <v>104681</v>
      </c>
      <c r="E38" s="19">
        <v>104900</v>
      </c>
      <c r="F38" s="19"/>
    </row>
    <row r="39" spans="1:6">
      <c r="A39" s="17"/>
      <c r="B39" s="20" t="s">
        <v>11</v>
      </c>
      <c r="C39" s="19">
        <v>28357</v>
      </c>
      <c r="D39" s="19">
        <v>31167</v>
      </c>
      <c r="E39" s="19">
        <v>40000</v>
      </c>
      <c r="F39" s="19"/>
    </row>
    <row r="40" spans="1:6">
      <c r="A40" s="17"/>
      <c r="B40" s="20" t="s">
        <v>12</v>
      </c>
      <c r="C40" s="19"/>
      <c r="D40" s="19"/>
      <c r="E40" s="19"/>
      <c r="F40" s="19"/>
    </row>
    <row r="41" spans="1:6">
      <c r="A41" s="17"/>
      <c r="B41" s="20" t="s">
        <v>13</v>
      </c>
      <c r="C41" s="19"/>
      <c r="D41" s="19">
        <v>3528</v>
      </c>
      <c r="E41" s="19"/>
      <c r="F41" s="19"/>
    </row>
    <row r="42" spans="1:6">
      <c r="A42" s="17"/>
      <c r="B42" s="20" t="s">
        <v>14</v>
      </c>
      <c r="C42" s="19"/>
      <c r="D42" s="19"/>
      <c r="E42" s="19"/>
      <c r="F42" s="19"/>
    </row>
    <row r="43" spans="1:6">
      <c r="A43" s="17"/>
      <c r="B43" s="18" t="s">
        <v>15</v>
      </c>
      <c r="C43" s="19">
        <v>5429</v>
      </c>
      <c r="D43" s="19">
        <v>2000</v>
      </c>
      <c r="E43" s="19">
        <v>6000</v>
      </c>
      <c r="F43" s="19"/>
    </row>
    <row r="44" spans="1:6">
      <c r="A44" s="17"/>
      <c r="B44" s="43" t="s">
        <v>16</v>
      </c>
      <c r="C44" s="19"/>
      <c r="D44" s="19">
        <v>608</v>
      </c>
      <c r="E44" s="19"/>
      <c r="F44" s="19"/>
    </row>
    <row r="45" spans="1:6">
      <c r="A45" s="40" t="s">
        <v>23</v>
      </c>
      <c r="B45" s="41" t="s">
        <v>24</v>
      </c>
      <c r="C45" s="42">
        <f t="shared" ref="C45:F45" si="7">SUM(C47,C53:C54)</f>
        <v>144927</v>
      </c>
      <c r="D45" s="42">
        <f t="shared" si="7"/>
        <v>144958</v>
      </c>
      <c r="E45" s="42">
        <f t="shared" si="7"/>
        <v>145700</v>
      </c>
      <c r="F45" s="42">
        <f t="shared" si="7"/>
        <v>0</v>
      </c>
    </row>
    <row r="46" spans="1:6">
      <c r="A46" s="14"/>
      <c r="B46" s="15" t="s">
        <v>8</v>
      </c>
      <c r="C46" s="24">
        <v>8</v>
      </c>
      <c r="D46" s="24">
        <v>8</v>
      </c>
      <c r="E46" s="24">
        <v>8</v>
      </c>
      <c r="F46" s="24"/>
    </row>
    <row r="47" spans="1:6">
      <c r="A47" s="17"/>
      <c r="B47" s="18" t="s">
        <v>9</v>
      </c>
      <c r="C47" s="19">
        <f t="shared" ref="C47:F47" si="8">SUM(C48:C52)</f>
        <v>143918</v>
      </c>
      <c r="D47" s="19">
        <f t="shared" ref="D47" si="9">SUM(D48:D52)</f>
        <v>144584</v>
      </c>
      <c r="E47" s="19">
        <f t="shared" si="8"/>
        <v>145700</v>
      </c>
      <c r="F47" s="19">
        <f t="shared" si="8"/>
        <v>0</v>
      </c>
    </row>
    <row r="48" spans="1:6">
      <c r="A48" s="17"/>
      <c r="B48" s="20" t="s">
        <v>10</v>
      </c>
      <c r="C48" s="19">
        <v>111590</v>
      </c>
      <c r="D48" s="19">
        <v>112499</v>
      </c>
      <c r="E48" s="19">
        <v>112500</v>
      </c>
      <c r="F48" s="19"/>
    </row>
    <row r="49" spans="1:6">
      <c r="A49" s="17"/>
      <c r="B49" s="20" t="s">
        <v>11</v>
      </c>
      <c r="C49" s="19">
        <v>32328</v>
      </c>
      <c r="D49" s="19">
        <v>32085</v>
      </c>
      <c r="E49" s="19">
        <v>33200</v>
      </c>
      <c r="F49" s="19"/>
    </row>
    <row r="50" spans="1:6">
      <c r="A50" s="17"/>
      <c r="B50" s="20" t="s">
        <v>12</v>
      </c>
      <c r="C50" s="19"/>
      <c r="D50" s="19"/>
      <c r="E50" s="19"/>
      <c r="F50" s="19"/>
    </row>
    <row r="51" spans="1:6">
      <c r="A51" s="17"/>
      <c r="B51" s="20" t="s">
        <v>13</v>
      </c>
      <c r="C51" s="19"/>
      <c r="D51" s="19"/>
      <c r="E51" s="19"/>
      <c r="F51" s="19"/>
    </row>
    <row r="52" spans="1:6">
      <c r="A52" s="21"/>
      <c r="B52" s="44" t="s">
        <v>14</v>
      </c>
      <c r="C52" s="19"/>
      <c r="D52" s="19"/>
      <c r="E52" s="19"/>
      <c r="F52" s="19"/>
    </row>
    <row r="53" spans="1:6">
      <c r="A53" s="21"/>
      <c r="B53" s="43" t="s">
        <v>15</v>
      </c>
      <c r="C53" s="19">
        <v>1009</v>
      </c>
      <c r="D53" s="19"/>
      <c r="E53" s="19"/>
      <c r="F53" s="19"/>
    </row>
    <row r="54" spans="1:6">
      <c r="A54" s="17"/>
      <c r="B54" s="43" t="s">
        <v>16</v>
      </c>
      <c r="C54" s="19"/>
      <c r="D54" s="19">
        <v>374</v>
      </c>
      <c r="E54" s="19"/>
      <c r="F54" s="19"/>
    </row>
    <row r="55" spans="1:6">
      <c r="A55" s="40" t="s">
        <v>25</v>
      </c>
      <c r="B55" s="41" t="s">
        <v>26</v>
      </c>
      <c r="C55" s="42">
        <f t="shared" ref="C55:F55" si="10">SUM(C57,C63:C64)</f>
        <v>149157</v>
      </c>
      <c r="D55" s="42">
        <f t="shared" si="10"/>
        <v>174788</v>
      </c>
      <c r="E55" s="42">
        <f t="shared" si="10"/>
        <v>150400</v>
      </c>
      <c r="F55" s="42">
        <f t="shared" si="10"/>
        <v>0</v>
      </c>
    </row>
    <row r="56" spans="1:6">
      <c r="A56" s="14"/>
      <c r="B56" s="15" t="s">
        <v>8</v>
      </c>
      <c r="C56" s="24">
        <v>8</v>
      </c>
      <c r="D56" s="24">
        <v>8</v>
      </c>
      <c r="E56" s="24">
        <v>8</v>
      </c>
      <c r="F56" s="24"/>
    </row>
    <row r="57" spans="1:6">
      <c r="A57" s="17"/>
      <c r="B57" s="18" t="s">
        <v>9</v>
      </c>
      <c r="C57" s="19">
        <f t="shared" ref="C57:F57" si="11">SUM(C58:C62)</f>
        <v>149157</v>
      </c>
      <c r="D57" s="19">
        <f t="shared" ref="D57" si="12">SUM(D58:D62)</f>
        <v>147678</v>
      </c>
      <c r="E57" s="19">
        <f t="shared" si="11"/>
        <v>150400</v>
      </c>
      <c r="F57" s="19">
        <f t="shared" si="11"/>
        <v>0</v>
      </c>
    </row>
    <row r="58" spans="1:6">
      <c r="A58" s="17"/>
      <c r="B58" s="20" t="s">
        <v>10</v>
      </c>
      <c r="C58" s="19">
        <v>108696</v>
      </c>
      <c r="D58" s="19">
        <v>112498</v>
      </c>
      <c r="E58" s="19">
        <v>112500</v>
      </c>
      <c r="F58" s="19"/>
    </row>
    <row r="59" spans="1:6">
      <c r="A59" s="17"/>
      <c r="B59" s="20" t="s">
        <v>11</v>
      </c>
      <c r="C59" s="19">
        <v>40461</v>
      </c>
      <c r="D59" s="19">
        <v>35180</v>
      </c>
      <c r="E59" s="19">
        <v>37900</v>
      </c>
      <c r="F59" s="19"/>
    </row>
    <row r="60" spans="1:6">
      <c r="A60" s="17"/>
      <c r="B60" s="20" t="s">
        <v>12</v>
      </c>
      <c r="C60" s="19"/>
      <c r="D60" s="19"/>
      <c r="E60" s="19"/>
      <c r="F60" s="19"/>
    </row>
    <row r="61" spans="1:6">
      <c r="A61" s="17"/>
      <c r="B61" s="20" t="s">
        <v>13</v>
      </c>
      <c r="C61" s="19"/>
      <c r="D61" s="19"/>
      <c r="E61" s="19"/>
      <c r="F61" s="19"/>
    </row>
    <row r="62" spans="1:6">
      <c r="A62" s="17"/>
      <c r="B62" s="44" t="s">
        <v>14</v>
      </c>
      <c r="C62" s="19"/>
      <c r="D62" s="19"/>
      <c r="E62" s="19"/>
      <c r="F62" s="23"/>
    </row>
    <row r="63" spans="1:6">
      <c r="A63" s="17"/>
      <c r="B63" s="43" t="s">
        <v>15</v>
      </c>
      <c r="C63" s="19"/>
      <c r="D63" s="19">
        <v>26642</v>
      </c>
      <c r="E63" s="19"/>
      <c r="F63" s="45"/>
    </row>
    <row r="64" spans="1:6">
      <c r="A64" s="21"/>
      <c r="B64" s="43" t="s">
        <v>16</v>
      </c>
      <c r="C64" s="19"/>
      <c r="D64" s="24">
        <v>468</v>
      </c>
      <c r="E64" s="19"/>
      <c r="F64" s="46"/>
    </row>
    <row r="65" spans="1:6">
      <c r="A65" s="40" t="s">
        <v>27</v>
      </c>
      <c r="B65" s="41" t="s">
        <v>28</v>
      </c>
      <c r="C65" s="42">
        <f t="shared" ref="C65:F65" si="13">SUM(C67,C73:C74)</f>
        <v>153588</v>
      </c>
      <c r="D65" s="42">
        <f t="shared" si="13"/>
        <v>149141</v>
      </c>
      <c r="E65" s="42">
        <f t="shared" si="13"/>
        <v>149900</v>
      </c>
      <c r="F65" s="42">
        <f t="shared" si="13"/>
        <v>0</v>
      </c>
    </row>
    <row r="66" spans="1:6">
      <c r="A66" s="14"/>
      <c r="B66" s="15" t="s">
        <v>8</v>
      </c>
      <c r="C66" s="24">
        <v>8</v>
      </c>
      <c r="D66" s="24">
        <v>8</v>
      </c>
      <c r="E66" s="24">
        <v>8</v>
      </c>
      <c r="F66" s="24"/>
    </row>
    <row r="67" spans="1:6">
      <c r="A67" s="17"/>
      <c r="B67" s="18" t="s">
        <v>9</v>
      </c>
      <c r="C67" s="19">
        <f t="shared" ref="C67:F67" si="14">SUM(C68:C72)</f>
        <v>150590</v>
      </c>
      <c r="D67" s="19">
        <f t="shared" ref="D67" si="15">SUM(D68:D72)</f>
        <v>149141</v>
      </c>
      <c r="E67" s="19">
        <f t="shared" si="14"/>
        <v>149900</v>
      </c>
      <c r="F67" s="19">
        <f t="shared" si="14"/>
        <v>0</v>
      </c>
    </row>
    <row r="68" spans="1:6">
      <c r="A68" s="17"/>
      <c r="B68" s="20" t="s">
        <v>10</v>
      </c>
      <c r="C68" s="19">
        <v>112009</v>
      </c>
      <c r="D68" s="19">
        <v>112500</v>
      </c>
      <c r="E68" s="19">
        <v>112500</v>
      </c>
      <c r="F68" s="19"/>
    </row>
    <row r="69" spans="1:6">
      <c r="A69" s="17"/>
      <c r="B69" s="20" t="s">
        <v>11</v>
      </c>
      <c r="C69" s="19">
        <v>38581</v>
      </c>
      <c r="D69" s="19">
        <v>36641</v>
      </c>
      <c r="E69" s="19">
        <v>37400</v>
      </c>
      <c r="F69" s="47"/>
    </row>
    <row r="70" spans="1:6">
      <c r="A70" s="21"/>
      <c r="B70" s="20" t="s">
        <v>12</v>
      </c>
      <c r="C70" s="19"/>
      <c r="D70" s="19"/>
      <c r="E70" s="19"/>
      <c r="F70" s="24"/>
    </row>
    <row r="71" spans="1:6">
      <c r="A71" s="21"/>
      <c r="B71" s="20" t="s">
        <v>13</v>
      </c>
      <c r="C71" s="19"/>
      <c r="D71" s="19"/>
      <c r="E71" s="19"/>
      <c r="F71" s="24"/>
    </row>
    <row r="72" spans="1:6">
      <c r="A72" s="21"/>
      <c r="B72" s="20" t="s">
        <v>14</v>
      </c>
      <c r="C72" s="19"/>
      <c r="D72" s="19"/>
      <c r="E72" s="19"/>
      <c r="F72" s="24"/>
    </row>
    <row r="73" spans="1:6">
      <c r="A73" s="17"/>
      <c r="B73" s="18" t="s">
        <v>15</v>
      </c>
      <c r="C73" s="19">
        <v>2998</v>
      </c>
      <c r="D73" s="19"/>
      <c r="E73" s="19"/>
      <c r="F73" s="19"/>
    </row>
    <row r="74" spans="1:6">
      <c r="A74" s="17"/>
      <c r="B74" s="18" t="s">
        <v>16</v>
      </c>
      <c r="C74" s="19"/>
      <c r="D74" s="19"/>
      <c r="E74" s="19"/>
      <c r="F74" s="19"/>
    </row>
    <row r="75" spans="1:6">
      <c r="A75" s="40" t="s">
        <v>29</v>
      </c>
      <c r="B75" s="41" t="s">
        <v>30</v>
      </c>
      <c r="C75" s="42">
        <f t="shared" ref="C75:F75" si="16">SUM(C77,C83:C84)</f>
        <v>158097</v>
      </c>
      <c r="D75" s="42">
        <f t="shared" si="16"/>
        <v>148585</v>
      </c>
      <c r="E75" s="42">
        <f t="shared" si="16"/>
        <v>175900</v>
      </c>
      <c r="F75" s="42">
        <f t="shared" si="16"/>
        <v>0</v>
      </c>
    </row>
    <row r="76" spans="1:6">
      <c r="A76" s="14"/>
      <c r="B76" s="15" t="s">
        <v>8</v>
      </c>
      <c r="C76" s="24">
        <v>8</v>
      </c>
      <c r="D76" s="24">
        <v>8</v>
      </c>
      <c r="E76" s="24">
        <v>8</v>
      </c>
      <c r="F76" s="24"/>
    </row>
    <row r="77" spans="1:6">
      <c r="A77" s="17"/>
      <c r="B77" s="18" t="s">
        <v>9</v>
      </c>
      <c r="C77" s="19">
        <f t="shared" ref="C77:F77" si="17">SUM(C78:C82)</f>
        <v>152931</v>
      </c>
      <c r="D77" s="19">
        <f t="shared" ref="D77" si="18">SUM(D78:D82)</f>
        <v>147385</v>
      </c>
      <c r="E77" s="19">
        <f t="shared" si="17"/>
        <v>150900</v>
      </c>
      <c r="F77" s="19">
        <f t="shared" si="17"/>
        <v>0</v>
      </c>
    </row>
    <row r="78" spans="1:6">
      <c r="A78" s="17"/>
      <c r="B78" s="20" t="s">
        <v>10</v>
      </c>
      <c r="C78" s="19">
        <v>112500</v>
      </c>
      <c r="D78" s="19">
        <v>110473</v>
      </c>
      <c r="E78" s="19">
        <v>112500</v>
      </c>
      <c r="F78" s="19"/>
    </row>
    <row r="79" spans="1:6">
      <c r="A79" s="17"/>
      <c r="B79" s="48" t="s">
        <v>11</v>
      </c>
      <c r="C79" s="23">
        <v>40431</v>
      </c>
      <c r="D79" s="19">
        <v>36912</v>
      </c>
      <c r="E79" s="23">
        <v>38400</v>
      </c>
      <c r="F79" s="19"/>
    </row>
    <row r="80" spans="1:6">
      <c r="A80" s="17"/>
      <c r="B80" s="20" t="s">
        <v>12</v>
      </c>
      <c r="C80" s="23"/>
      <c r="D80" s="19"/>
      <c r="E80" s="23"/>
      <c r="F80" s="19"/>
    </row>
    <row r="81" spans="1:6">
      <c r="A81" s="17"/>
      <c r="B81" s="20" t="s">
        <v>13</v>
      </c>
      <c r="C81" s="23"/>
      <c r="D81" s="19"/>
      <c r="E81" s="23"/>
      <c r="F81" s="19"/>
    </row>
    <row r="82" spans="1:6">
      <c r="A82" s="17"/>
      <c r="B82" s="20" t="s">
        <v>14</v>
      </c>
      <c r="C82" s="23"/>
      <c r="D82" s="19"/>
      <c r="E82" s="23"/>
      <c r="F82" s="19"/>
    </row>
    <row r="83" spans="1:6">
      <c r="A83" s="17"/>
      <c r="B83" s="18" t="s">
        <v>15</v>
      </c>
      <c r="C83" s="19">
        <v>5166</v>
      </c>
      <c r="D83" s="19">
        <v>1200</v>
      </c>
      <c r="E83" s="19">
        <v>25000</v>
      </c>
      <c r="F83" s="19"/>
    </row>
    <row r="84" spans="1:6">
      <c r="A84" s="17"/>
      <c r="B84" s="18" t="s">
        <v>16</v>
      </c>
      <c r="C84" s="19"/>
      <c r="D84" s="19"/>
      <c r="E84" s="19"/>
      <c r="F84" s="19"/>
    </row>
    <row r="85" spans="1:6">
      <c r="A85" s="40" t="s">
        <v>31</v>
      </c>
      <c r="B85" s="41" t="s">
        <v>32</v>
      </c>
      <c r="C85" s="42">
        <f t="shared" ref="C85:F85" si="19">SUM(C87,C93:C94)</f>
        <v>153711</v>
      </c>
      <c r="D85" s="42">
        <f t="shared" si="19"/>
        <v>147525</v>
      </c>
      <c r="E85" s="42">
        <f t="shared" si="19"/>
        <v>149900</v>
      </c>
      <c r="F85" s="42">
        <f t="shared" si="19"/>
        <v>0</v>
      </c>
    </row>
    <row r="86" spans="1:6">
      <c r="A86" s="14"/>
      <c r="B86" s="15" t="s">
        <v>8</v>
      </c>
      <c r="C86" s="24">
        <v>8</v>
      </c>
      <c r="D86" s="19">
        <v>8</v>
      </c>
      <c r="E86" s="24">
        <v>8</v>
      </c>
      <c r="F86" s="24"/>
    </row>
    <row r="87" spans="1:6">
      <c r="A87" s="17"/>
      <c r="B87" s="18" t="s">
        <v>9</v>
      </c>
      <c r="C87" s="19">
        <f t="shared" ref="C87:F87" si="20">SUM(C88:C92)</f>
        <v>153711</v>
      </c>
      <c r="D87" s="19">
        <f t="shared" ref="D87" si="21">SUM(D88:D92)</f>
        <v>146810</v>
      </c>
      <c r="E87" s="19">
        <f t="shared" si="20"/>
        <v>149900</v>
      </c>
      <c r="F87" s="19">
        <f t="shared" si="20"/>
        <v>0</v>
      </c>
    </row>
    <row r="88" spans="1:6">
      <c r="A88" s="17"/>
      <c r="B88" s="20" t="s">
        <v>10</v>
      </c>
      <c r="C88" s="19">
        <v>112297</v>
      </c>
      <c r="D88" s="19">
        <v>111083</v>
      </c>
      <c r="E88" s="19">
        <v>112500</v>
      </c>
      <c r="F88" s="19"/>
    </row>
    <row r="89" spans="1:6">
      <c r="A89" s="17"/>
      <c r="B89" s="20" t="s">
        <v>11</v>
      </c>
      <c r="C89" s="19">
        <v>41414</v>
      </c>
      <c r="D89" s="19">
        <v>35727</v>
      </c>
      <c r="E89" s="19">
        <v>37400</v>
      </c>
      <c r="F89" s="19"/>
    </row>
    <row r="90" spans="1:6">
      <c r="A90" s="17"/>
      <c r="B90" s="20" t="s">
        <v>12</v>
      </c>
      <c r="C90" s="19"/>
      <c r="D90" s="19"/>
      <c r="E90" s="19"/>
      <c r="F90" s="19"/>
    </row>
    <row r="91" spans="1:6">
      <c r="A91" s="17"/>
      <c r="B91" s="20" t="s">
        <v>13</v>
      </c>
      <c r="C91" s="19"/>
      <c r="D91" s="19"/>
      <c r="E91" s="19"/>
      <c r="F91" s="19"/>
    </row>
    <row r="92" spans="1:6">
      <c r="A92" s="17"/>
      <c r="B92" s="20" t="s">
        <v>14</v>
      </c>
      <c r="C92" s="19"/>
      <c r="D92" s="19"/>
      <c r="E92" s="19"/>
      <c r="F92" s="19"/>
    </row>
    <row r="93" spans="1:6">
      <c r="A93" s="17"/>
      <c r="B93" s="18" t="s">
        <v>15</v>
      </c>
      <c r="C93" s="19"/>
      <c r="D93" s="19"/>
      <c r="E93" s="19"/>
      <c r="F93" s="19"/>
    </row>
    <row r="94" spans="1:6">
      <c r="A94" s="17"/>
      <c r="B94" s="18" t="s">
        <v>16</v>
      </c>
      <c r="C94" s="19"/>
      <c r="D94" s="19">
        <v>715</v>
      </c>
      <c r="E94" s="19"/>
      <c r="F94" s="19"/>
    </row>
    <row r="95" spans="1:6" ht="45">
      <c r="A95" s="49" t="s">
        <v>33</v>
      </c>
      <c r="B95" s="50" t="s">
        <v>34</v>
      </c>
      <c r="C95" s="51">
        <f t="shared" ref="C95:F104" si="22">SUM(C105,C115,C125,C135,C145,C155,C165)</f>
        <v>2582828</v>
      </c>
      <c r="D95" s="51">
        <f t="shared" si="22"/>
        <v>3487227</v>
      </c>
      <c r="E95" s="51">
        <f t="shared" si="22"/>
        <v>6472686</v>
      </c>
      <c r="F95" s="51">
        <f t="shared" si="22"/>
        <v>0</v>
      </c>
    </row>
    <row r="96" spans="1:6">
      <c r="A96" s="28"/>
      <c r="B96" s="29" t="s">
        <v>8</v>
      </c>
      <c r="C96" s="30">
        <f t="shared" si="22"/>
        <v>0</v>
      </c>
      <c r="D96" s="30">
        <f t="shared" si="22"/>
        <v>0</v>
      </c>
      <c r="E96" s="30">
        <f t="shared" si="22"/>
        <v>0</v>
      </c>
      <c r="F96" s="30">
        <f t="shared" si="22"/>
        <v>0</v>
      </c>
    </row>
    <row r="97" spans="1:6">
      <c r="A97" s="31"/>
      <c r="B97" s="32" t="s">
        <v>9</v>
      </c>
      <c r="C97" s="33">
        <f t="shared" si="22"/>
        <v>2582828</v>
      </c>
      <c r="D97" s="33">
        <f t="shared" si="22"/>
        <v>3487227</v>
      </c>
      <c r="E97" s="33">
        <f t="shared" si="22"/>
        <v>6472686</v>
      </c>
      <c r="F97" s="33">
        <f t="shared" si="22"/>
        <v>0</v>
      </c>
    </row>
    <row r="98" spans="1:6">
      <c r="A98" s="31"/>
      <c r="B98" s="34" t="s">
        <v>10</v>
      </c>
      <c r="C98" s="33">
        <f t="shared" si="22"/>
        <v>0</v>
      </c>
      <c r="D98" s="33">
        <f t="shared" si="22"/>
        <v>0</v>
      </c>
      <c r="E98" s="33">
        <f t="shared" si="22"/>
        <v>0</v>
      </c>
      <c r="F98" s="33">
        <f t="shared" si="22"/>
        <v>0</v>
      </c>
    </row>
    <row r="99" spans="1:6">
      <c r="A99" s="31"/>
      <c r="B99" s="34" t="s">
        <v>11</v>
      </c>
      <c r="C99" s="33">
        <f t="shared" si="22"/>
        <v>0</v>
      </c>
      <c r="D99" s="33">
        <f t="shared" si="22"/>
        <v>0</v>
      </c>
      <c r="E99" s="33">
        <f t="shared" si="22"/>
        <v>0</v>
      </c>
      <c r="F99" s="33">
        <f t="shared" si="22"/>
        <v>0</v>
      </c>
    </row>
    <row r="100" spans="1:6">
      <c r="A100" s="31"/>
      <c r="B100" s="34" t="s">
        <v>35</v>
      </c>
      <c r="C100" s="33">
        <f t="shared" si="22"/>
        <v>0</v>
      </c>
      <c r="D100" s="33">
        <f t="shared" si="22"/>
        <v>0</v>
      </c>
      <c r="E100" s="33">
        <f t="shared" si="22"/>
        <v>0</v>
      </c>
      <c r="F100" s="33">
        <f t="shared" si="22"/>
        <v>0</v>
      </c>
    </row>
    <row r="101" spans="1:6">
      <c r="A101" s="31"/>
      <c r="B101" s="34" t="s">
        <v>13</v>
      </c>
      <c r="C101" s="33">
        <f t="shared" si="22"/>
        <v>0</v>
      </c>
      <c r="D101" s="33">
        <f t="shared" si="22"/>
        <v>0</v>
      </c>
      <c r="E101" s="33">
        <f t="shared" si="22"/>
        <v>0</v>
      </c>
      <c r="F101" s="33">
        <f t="shared" si="22"/>
        <v>0</v>
      </c>
    </row>
    <row r="102" spans="1:6">
      <c r="A102" s="31"/>
      <c r="B102" s="34" t="s">
        <v>14</v>
      </c>
      <c r="C102" s="33">
        <f t="shared" si="22"/>
        <v>2582828</v>
      </c>
      <c r="D102" s="33">
        <f t="shared" si="22"/>
        <v>3487227</v>
      </c>
      <c r="E102" s="33">
        <f t="shared" si="22"/>
        <v>6472686</v>
      </c>
      <c r="F102" s="33">
        <f t="shared" si="22"/>
        <v>0</v>
      </c>
    </row>
    <row r="103" spans="1:6">
      <c r="A103" s="31"/>
      <c r="B103" s="32" t="s">
        <v>15</v>
      </c>
      <c r="C103" s="33">
        <f t="shared" si="22"/>
        <v>0</v>
      </c>
      <c r="D103" s="33">
        <f t="shared" si="22"/>
        <v>0</v>
      </c>
      <c r="E103" s="33">
        <f t="shared" si="22"/>
        <v>0</v>
      </c>
      <c r="F103" s="33">
        <f t="shared" si="22"/>
        <v>0</v>
      </c>
    </row>
    <row r="104" spans="1:6">
      <c r="A104" s="31"/>
      <c r="B104" s="32" t="s">
        <v>16</v>
      </c>
      <c r="C104" s="33">
        <f t="shared" si="22"/>
        <v>0</v>
      </c>
      <c r="D104" s="33">
        <f t="shared" si="22"/>
        <v>0</v>
      </c>
      <c r="E104" s="33">
        <f t="shared" si="22"/>
        <v>0</v>
      </c>
      <c r="F104" s="33">
        <f t="shared" si="22"/>
        <v>0</v>
      </c>
    </row>
    <row r="105" spans="1:6" ht="30">
      <c r="A105" s="40" t="s">
        <v>36</v>
      </c>
      <c r="B105" s="41" t="s">
        <v>37</v>
      </c>
      <c r="C105" s="42">
        <f t="shared" ref="C105:F105" si="23">SUM(C107,C113:C114)</f>
        <v>0</v>
      </c>
      <c r="D105" s="42">
        <f t="shared" si="23"/>
        <v>2419808</v>
      </c>
      <c r="E105" s="42">
        <f t="shared" si="23"/>
        <v>4268520</v>
      </c>
      <c r="F105" s="42">
        <f t="shared" si="23"/>
        <v>0</v>
      </c>
    </row>
    <row r="106" spans="1:6">
      <c r="A106" s="14"/>
      <c r="B106" s="15" t="s">
        <v>8</v>
      </c>
      <c r="C106" s="24"/>
      <c r="D106" s="24"/>
      <c r="E106" s="24"/>
      <c r="F106" s="24"/>
    </row>
    <row r="107" spans="1:6">
      <c r="A107" s="17"/>
      <c r="B107" s="18" t="s">
        <v>9</v>
      </c>
      <c r="C107" s="19">
        <f t="shared" ref="C107:F107" si="24">SUM(C108:C112)</f>
        <v>0</v>
      </c>
      <c r="D107" s="19">
        <f t="shared" ref="D107" si="25">SUM(D108:D112)</f>
        <v>2419808</v>
      </c>
      <c r="E107" s="19">
        <f t="shared" si="24"/>
        <v>4268520</v>
      </c>
      <c r="F107" s="19">
        <f t="shared" si="24"/>
        <v>0</v>
      </c>
    </row>
    <row r="108" spans="1:6">
      <c r="A108" s="17"/>
      <c r="B108" s="20" t="s">
        <v>10</v>
      </c>
      <c r="C108" s="19"/>
      <c r="D108" s="19"/>
      <c r="E108" s="19"/>
      <c r="F108" s="19"/>
    </row>
    <row r="109" spans="1:6">
      <c r="A109" s="17"/>
      <c r="B109" s="20" t="s">
        <v>11</v>
      </c>
      <c r="C109" s="19"/>
      <c r="D109" s="19"/>
      <c r="E109" s="19"/>
      <c r="F109" s="19"/>
    </row>
    <row r="110" spans="1:6">
      <c r="A110" s="17"/>
      <c r="B110" s="20" t="s">
        <v>35</v>
      </c>
      <c r="C110" s="19"/>
      <c r="D110" s="19"/>
      <c r="E110" s="19"/>
      <c r="F110" s="19"/>
    </row>
    <row r="111" spans="1:6">
      <c r="A111" s="17"/>
      <c r="B111" s="20" t="s">
        <v>13</v>
      </c>
      <c r="C111" s="19"/>
      <c r="D111" s="19"/>
      <c r="E111" s="19"/>
      <c r="F111" s="19"/>
    </row>
    <row r="112" spans="1:6">
      <c r="A112" s="17"/>
      <c r="B112" s="20" t="s">
        <v>14</v>
      </c>
      <c r="C112" s="19"/>
      <c r="D112" s="19">
        <v>2419808</v>
      </c>
      <c r="E112" s="19">
        <v>4268520</v>
      </c>
      <c r="F112" s="19"/>
    </row>
    <row r="113" spans="1:6">
      <c r="A113" s="17"/>
      <c r="B113" s="18" t="s">
        <v>15</v>
      </c>
      <c r="C113" s="19"/>
      <c r="D113" s="19"/>
      <c r="E113" s="19"/>
      <c r="F113" s="19"/>
    </row>
    <row r="114" spans="1:6">
      <c r="A114" s="17"/>
      <c r="B114" s="18" t="s">
        <v>16</v>
      </c>
      <c r="C114" s="19"/>
      <c r="D114" s="19"/>
      <c r="E114" s="19"/>
      <c r="F114" s="19"/>
    </row>
    <row r="115" spans="1:6" ht="30">
      <c r="A115" s="40" t="s">
        <v>38</v>
      </c>
      <c r="B115" s="41" t="s">
        <v>39</v>
      </c>
      <c r="C115" s="42">
        <f t="shared" ref="C115:F115" si="26">SUM(C117,C123:C124)</f>
        <v>0</v>
      </c>
      <c r="D115" s="42">
        <f t="shared" si="26"/>
        <v>703736</v>
      </c>
      <c r="E115" s="42">
        <f t="shared" si="26"/>
        <v>1587446</v>
      </c>
      <c r="F115" s="42">
        <f t="shared" si="26"/>
        <v>0</v>
      </c>
    </row>
    <row r="116" spans="1:6">
      <c r="A116" s="14"/>
      <c r="B116" s="15" t="s">
        <v>8</v>
      </c>
      <c r="C116" s="24"/>
      <c r="D116" s="24"/>
      <c r="E116" s="24"/>
      <c r="F116" s="24"/>
    </row>
    <row r="117" spans="1:6">
      <c r="A117" s="17"/>
      <c r="B117" s="18" t="s">
        <v>9</v>
      </c>
      <c r="C117" s="19">
        <f t="shared" ref="C117:F117" si="27">SUM(C118:C122)</f>
        <v>0</v>
      </c>
      <c r="D117" s="19">
        <f t="shared" ref="D117" si="28">SUM(D118:D122)</f>
        <v>703736</v>
      </c>
      <c r="E117" s="19">
        <f t="shared" si="27"/>
        <v>1587446</v>
      </c>
      <c r="F117" s="19">
        <f t="shared" si="27"/>
        <v>0</v>
      </c>
    </row>
    <row r="118" spans="1:6">
      <c r="A118" s="17"/>
      <c r="B118" s="20" t="s">
        <v>10</v>
      </c>
      <c r="C118" s="19"/>
      <c r="D118" s="19"/>
      <c r="E118" s="19"/>
      <c r="F118" s="19"/>
    </row>
    <row r="119" spans="1:6">
      <c r="A119" s="17"/>
      <c r="B119" s="20" t="s">
        <v>11</v>
      </c>
      <c r="C119" s="19"/>
      <c r="D119" s="19"/>
      <c r="E119" s="19"/>
      <c r="F119" s="19"/>
    </row>
    <row r="120" spans="1:6">
      <c r="A120" s="17"/>
      <c r="B120" s="20" t="s">
        <v>35</v>
      </c>
      <c r="C120" s="19"/>
      <c r="D120" s="19"/>
      <c r="E120" s="19"/>
      <c r="F120" s="19"/>
    </row>
    <row r="121" spans="1:6">
      <c r="A121" s="17"/>
      <c r="B121" s="20" t="s">
        <v>13</v>
      </c>
      <c r="C121" s="19"/>
      <c r="D121" s="19"/>
      <c r="E121" s="19"/>
      <c r="F121" s="19"/>
    </row>
    <row r="122" spans="1:6">
      <c r="A122" s="17"/>
      <c r="B122" s="20" t="s">
        <v>14</v>
      </c>
      <c r="C122" s="19"/>
      <c r="D122" s="19">
        <v>703736</v>
      </c>
      <c r="E122" s="19">
        <v>1587446</v>
      </c>
      <c r="F122" s="19"/>
    </row>
    <row r="123" spans="1:6">
      <c r="A123" s="17"/>
      <c r="B123" s="18" t="s">
        <v>15</v>
      </c>
      <c r="C123" s="19"/>
      <c r="D123" s="19"/>
      <c r="E123" s="19"/>
      <c r="F123" s="19"/>
    </row>
    <row r="124" spans="1:6">
      <c r="A124" s="17"/>
      <c r="B124" s="18" t="s">
        <v>16</v>
      </c>
      <c r="C124" s="19"/>
      <c r="D124" s="19"/>
      <c r="E124" s="19"/>
      <c r="F124" s="19"/>
    </row>
    <row r="125" spans="1:6">
      <c r="A125" s="40" t="s">
        <v>40</v>
      </c>
      <c r="B125" s="41" t="s">
        <v>41</v>
      </c>
      <c r="C125" s="42">
        <f t="shared" ref="C125:F125" si="29">SUM(C127,C133:C134)</f>
        <v>0</v>
      </c>
      <c r="D125" s="42">
        <f t="shared" si="29"/>
        <v>196140</v>
      </c>
      <c r="E125" s="42">
        <f t="shared" si="29"/>
        <v>266720</v>
      </c>
      <c r="F125" s="42">
        <f t="shared" si="29"/>
        <v>0</v>
      </c>
    </row>
    <row r="126" spans="1:6">
      <c r="A126" s="14"/>
      <c r="B126" s="15" t="s">
        <v>8</v>
      </c>
      <c r="C126" s="24"/>
      <c r="D126" s="24"/>
      <c r="E126" s="24"/>
      <c r="F126" s="24"/>
    </row>
    <row r="127" spans="1:6">
      <c r="A127" s="17"/>
      <c r="B127" s="18" t="s">
        <v>9</v>
      </c>
      <c r="C127" s="19">
        <f t="shared" ref="C127:F127" si="30">SUM(C128:C132)</f>
        <v>0</v>
      </c>
      <c r="D127" s="19">
        <f t="shared" ref="D127" si="31">SUM(D128:D132)</f>
        <v>196140</v>
      </c>
      <c r="E127" s="19">
        <f t="shared" si="30"/>
        <v>266720</v>
      </c>
      <c r="F127" s="19">
        <f t="shared" si="30"/>
        <v>0</v>
      </c>
    </row>
    <row r="128" spans="1:6">
      <c r="A128" s="17"/>
      <c r="B128" s="20" t="s">
        <v>10</v>
      </c>
      <c r="C128" s="19"/>
      <c r="D128" s="19"/>
      <c r="E128" s="19"/>
      <c r="F128" s="19"/>
    </row>
    <row r="129" spans="1:6">
      <c r="A129" s="17"/>
      <c r="B129" s="20" t="s">
        <v>11</v>
      </c>
      <c r="C129" s="19"/>
      <c r="D129" s="19"/>
      <c r="E129" s="19"/>
      <c r="F129" s="19"/>
    </row>
    <row r="130" spans="1:6">
      <c r="A130" s="17"/>
      <c r="B130" s="20" t="s">
        <v>35</v>
      </c>
      <c r="C130" s="19"/>
      <c r="D130" s="19"/>
      <c r="E130" s="19"/>
      <c r="F130" s="19"/>
    </row>
    <row r="131" spans="1:6">
      <c r="A131" s="17"/>
      <c r="B131" s="20" t="s">
        <v>13</v>
      </c>
      <c r="C131" s="19"/>
      <c r="D131" s="19"/>
      <c r="E131" s="19"/>
      <c r="F131" s="19"/>
    </row>
    <row r="132" spans="1:6">
      <c r="A132" s="17"/>
      <c r="B132" s="20" t="s">
        <v>14</v>
      </c>
      <c r="C132" s="19"/>
      <c r="D132" s="19">
        <v>196140</v>
      </c>
      <c r="E132" s="19">
        <v>266720</v>
      </c>
      <c r="F132" s="19"/>
    </row>
    <row r="133" spans="1:6">
      <c r="A133" s="17"/>
      <c r="B133" s="18" t="s">
        <v>15</v>
      </c>
      <c r="C133" s="19"/>
      <c r="D133" s="19"/>
      <c r="E133" s="19"/>
      <c r="F133" s="19"/>
    </row>
    <row r="134" spans="1:6">
      <c r="A134" s="17"/>
      <c r="B134" s="18" t="s">
        <v>16</v>
      </c>
      <c r="C134" s="19"/>
      <c r="D134" s="19"/>
      <c r="E134" s="19"/>
      <c r="F134" s="19"/>
    </row>
    <row r="135" spans="1:6">
      <c r="A135" s="40" t="s">
        <v>42</v>
      </c>
      <c r="B135" s="41" t="s">
        <v>43</v>
      </c>
      <c r="C135" s="42">
        <f t="shared" ref="C135:F135" si="32">SUM(C137,C143:C144)</f>
        <v>0</v>
      </c>
      <c r="D135" s="42">
        <f t="shared" si="32"/>
        <v>167543</v>
      </c>
      <c r="E135" s="42">
        <f t="shared" si="32"/>
        <v>350000</v>
      </c>
      <c r="F135" s="42">
        <f t="shared" si="32"/>
        <v>0</v>
      </c>
    </row>
    <row r="136" spans="1:6">
      <c r="A136" s="14"/>
      <c r="B136" s="15" t="s">
        <v>8</v>
      </c>
      <c r="C136" s="24"/>
      <c r="D136" s="24"/>
      <c r="E136" s="24"/>
      <c r="F136" s="24"/>
    </row>
    <row r="137" spans="1:6">
      <c r="A137" s="17"/>
      <c r="B137" s="18" t="s">
        <v>9</v>
      </c>
      <c r="C137" s="19">
        <f t="shared" ref="C137:F137" si="33">SUM(C138:C142)</f>
        <v>0</v>
      </c>
      <c r="D137" s="19">
        <f t="shared" ref="D137" si="34">SUM(D138:D142)</f>
        <v>167543</v>
      </c>
      <c r="E137" s="19">
        <f t="shared" si="33"/>
        <v>350000</v>
      </c>
      <c r="F137" s="19">
        <f t="shared" si="33"/>
        <v>0</v>
      </c>
    </row>
    <row r="138" spans="1:6">
      <c r="A138" s="17"/>
      <c r="B138" s="20" t="s">
        <v>10</v>
      </c>
      <c r="C138" s="19"/>
      <c r="D138" s="19"/>
      <c r="E138" s="19"/>
      <c r="F138" s="19"/>
    </row>
    <row r="139" spans="1:6">
      <c r="A139" s="17"/>
      <c r="B139" s="20" t="s">
        <v>11</v>
      </c>
      <c r="C139" s="19"/>
      <c r="D139" s="19"/>
      <c r="E139" s="19"/>
      <c r="F139" s="19"/>
    </row>
    <row r="140" spans="1:6">
      <c r="A140" s="17"/>
      <c r="B140" s="20" t="s">
        <v>35</v>
      </c>
      <c r="C140" s="19"/>
      <c r="D140" s="19"/>
      <c r="E140" s="19"/>
      <c r="F140" s="19"/>
    </row>
    <row r="141" spans="1:6">
      <c r="A141" s="17"/>
      <c r="B141" s="20" t="s">
        <v>13</v>
      </c>
      <c r="C141" s="19"/>
      <c r="D141" s="19"/>
      <c r="E141" s="19"/>
      <c r="F141" s="19"/>
    </row>
    <row r="142" spans="1:6">
      <c r="A142" s="17"/>
      <c r="B142" s="20" t="s">
        <v>14</v>
      </c>
      <c r="C142" s="19"/>
      <c r="D142" s="19">
        <v>167543</v>
      </c>
      <c r="E142" s="19">
        <v>350000</v>
      </c>
      <c r="F142" s="19"/>
    </row>
    <row r="143" spans="1:6">
      <c r="A143" s="17"/>
      <c r="B143" s="18" t="s">
        <v>15</v>
      </c>
      <c r="C143" s="19"/>
      <c r="D143" s="19"/>
      <c r="E143" s="19"/>
      <c r="F143" s="19"/>
    </row>
    <row r="144" spans="1:6">
      <c r="A144" s="17"/>
      <c r="B144" s="18" t="s">
        <v>16</v>
      </c>
      <c r="C144" s="19"/>
      <c r="D144" s="19"/>
      <c r="E144" s="19"/>
      <c r="F144" s="19"/>
    </row>
    <row r="145" spans="1:6" ht="45">
      <c r="A145" s="40" t="s">
        <v>44</v>
      </c>
      <c r="B145" s="41" t="s">
        <v>45</v>
      </c>
      <c r="C145" s="42">
        <f t="shared" ref="C145:F145" si="35">SUM(C147,C153:C154)</f>
        <v>2232767</v>
      </c>
      <c r="D145" s="42">
        <f t="shared" si="35"/>
        <v>0</v>
      </c>
      <c r="E145" s="42">
        <f t="shared" si="35"/>
        <v>0</v>
      </c>
      <c r="F145" s="42">
        <f t="shared" si="35"/>
        <v>0</v>
      </c>
    </row>
    <row r="146" spans="1:6">
      <c r="A146" s="14"/>
      <c r="B146" s="15" t="s">
        <v>8</v>
      </c>
      <c r="C146" s="24"/>
      <c r="D146" s="24"/>
      <c r="E146" s="24"/>
      <c r="F146" s="24"/>
    </row>
    <row r="147" spans="1:6">
      <c r="A147" s="17"/>
      <c r="B147" s="18" t="s">
        <v>9</v>
      </c>
      <c r="C147" s="19">
        <f t="shared" ref="C147:F147" si="36">SUM(C148:C152)</f>
        <v>2232767</v>
      </c>
      <c r="D147" s="19">
        <f t="shared" ref="D147" si="37">SUM(D148:D152)</f>
        <v>0</v>
      </c>
      <c r="E147" s="19">
        <f t="shared" si="36"/>
        <v>0</v>
      </c>
      <c r="F147" s="19">
        <f t="shared" si="36"/>
        <v>0</v>
      </c>
    </row>
    <row r="148" spans="1:6">
      <c r="A148" s="17"/>
      <c r="B148" s="20" t="s">
        <v>10</v>
      </c>
      <c r="C148" s="19"/>
      <c r="D148" s="19"/>
      <c r="E148" s="19"/>
      <c r="F148" s="19"/>
    </row>
    <row r="149" spans="1:6">
      <c r="A149" s="17"/>
      <c r="B149" s="20" t="s">
        <v>11</v>
      </c>
      <c r="C149" s="19"/>
      <c r="D149" s="19"/>
      <c r="E149" s="19"/>
      <c r="F149" s="19"/>
    </row>
    <row r="150" spans="1:6">
      <c r="A150" s="17"/>
      <c r="B150" s="20" t="s">
        <v>35</v>
      </c>
      <c r="C150" s="19"/>
      <c r="D150" s="19"/>
      <c r="E150" s="19"/>
      <c r="F150" s="19"/>
    </row>
    <row r="151" spans="1:6">
      <c r="A151" s="17"/>
      <c r="B151" s="20" t="s">
        <v>13</v>
      </c>
      <c r="C151" s="19"/>
      <c r="D151" s="19"/>
      <c r="E151" s="19"/>
      <c r="F151" s="19"/>
    </row>
    <row r="152" spans="1:6">
      <c r="A152" s="17"/>
      <c r="B152" s="20" t="s">
        <v>14</v>
      </c>
      <c r="C152" s="19">
        <v>2232767</v>
      </c>
      <c r="D152" s="19"/>
      <c r="E152" s="19"/>
      <c r="F152" s="19"/>
    </row>
    <row r="153" spans="1:6">
      <c r="A153" s="17"/>
      <c r="B153" s="18" t="s">
        <v>15</v>
      </c>
      <c r="C153" s="19"/>
      <c r="D153" s="19"/>
      <c r="E153" s="19"/>
      <c r="F153" s="19"/>
    </row>
    <row r="154" spans="1:6">
      <c r="A154" s="17"/>
      <c r="B154" s="18" t="s">
        <v>16</v>
      </c>
      <c r="C154" s="19"/>
      <c r="D154" s="19"/>
      <c r="E154" s="19"/>
      <c r="F154" s="19"/>
    </row>
    <row r="155" spans="1:6" ht="60">
      <c r="A155" s="40" t="s">
        <v>46</v>
      </c>
      <c r="B155" s="41" t="s">
        <v>47</v>
      </c>
      <c r="C155" s="42">
        <f t="shared" ref="C155:F155" si="38">SUM(C157,C163,C164)</f>
        <v>0</v>
      </c>
      <c r="D155" s="42">
        <f t="shared" si="38"/>
        <v>0</v>
      </c>
      <c r="E155" s="42">
        <f t="shared" si="38"/>
        <v>0</v>
      </c>
      <c r="F155" s="42">
        <f t="shared" si="38"/>
        <v>0</v>
      </c>
    </row>
    <row r="156" spans="1:6">
      <c r="A156" s="14"/>
      <c r="B156" s="15" t="s">
        <v>8</v>
      </c>
      <c r="C156" s="24"/>
      <c r="D156" s="24"/>
      <c r="E156" s="24"/>
      <c r="F156" s="24"/>
    </row>
    <row r="157" spans="1:6">
      <c r="A157" s="17"/>
      <c r="B157" s="18" t="s">
        <v>9</v>
      </c>
      <c r="C157" s="19">
        <f t="shared" ref="C157:F157" si="39">SUM(C158:C162)</f>
        <v>0</v>
      </c>
      <c r="D157" s="19">
        <f t="shared" si="39"/>
        <v>0</v>
      </c>
      <c r="E157" s="19">
        <f t="shared" si="39"/>
        <v>0</v>
      </c>
      <c r="F157" s="19">
        <f t="shared" si="39"/>
        <v>0</v>
      </c>
    </row>
    <row r="158" spans="1:6">
      <c r="A158" s="17"/>
      <c r="B158" s="20" t="s">
        <v>10</v>
      </c>
      <c r="C158" s="19"/>
      <c r="D158" s="19"/>
      <c r="E158" s="19"/>
      <c r="F158" s="19"/>
    </row>
    <row r="159" spans="1:6">
      <c r="A159" s="17"/>
      <c r="B159" s="20" t="s">
        <v>11</v>
      </c>
      <c r="C159" s="19"/>
      <c r="D159" s="19"/>
      <c r="E159" s="19"/>
      <c r="F159" s="19"/>
    </row>
    <row r="160" spans="1:6">
      <c r="A160" s="17"/>
      <c r="B160" s="20" t="s">
        <v>35</v>
      </c>
      <c r="C160" s="19"/>
      <c r="D160" s="19"/>
      <c r="E160" s="19"/>
      <c r="F160" s="19"/>
    </row>
    <row r="161" spans="1:6">
      <c r="A161" s="17"/>
      <c r="B161" s="20" t="s">
        <v>13</v>
      </c>
      <c r="C161" s="19"/>
      <c r="D161" s="19"/>
      <c r="E161" s="19"/>
      <c r="F161" s="19"/>
    </row>
    <row r="162" spans="1:6">
      <c r="A162" s="17"/>
      <c r="B162" s="20" t="s">
        <v>14</v>
      </c>
      <c r="C162" s="19"/>
      <c r="D162" s="19"/>
      <c r="E162" s="19"/>
      <c r="F162" s="19"/>
    </row>
    <row r="163" spans="1:6">
      <c r="A163" s="17"/>
      <c r="B163" s="18" t="s">
        <v>15</v>
      </c>
      <c r="C163" s="19"/>
      <c r="D163" s="19"/>
      <c r="E163" s="19"/>
      <c r="F163" s="19"/>
    </row>
    <row r="164" spans="1:6">
      <c r="A164" s="17"/>
      <c r="B164" s="18" t="s">
        <v>16</v>
      </c>
      <c r="C164" s="19"/>
      <c r="D164" s="19"/>
      <c r="E164" s="19"/>
      <c r="F164" s="19"/>
    </row>
    <row r="165" spans="1:6" ht="45">
      <c r="A165" s="40" t="s">
        <v>48</v>
      </c>
      <c r="B165" s="41" t="s">
        <v>49</v>
      </c>
      <c r="C165" s="42">
        <f t="shared" ref="C165:F165" si="40">SUM(C167,C173,C174)</f>
        <v>350061</v>
      </c>
      <c r="D165" s="42">
        <f t="shared" si="40"/>
        <v>0</v>
      </c>
      <c r="E165" s="42">
        <f t="shared" si="40"/>
        <v>0</v>
      </c>
      <c r="F165" s="42">
        <f t="shared" si="40"/>
        <v>0</v>
      </c>
    </row>
    <row r="166" spans="1:6">
      <c r="A166" s="14"/>
      <c r="B166" s="15" t="s">
        <v>8</v>
      </c>
      <c r="C166" s="24"/>
      <c r="D166" s="24"/>
      <c r="E166" s="24"/>
      <c r="F166" s="24"/>
    </row>
    <row r="167" spans="1:6">
      <c r="A167" s="17"/>
      <c r="B167" s="18" t="s">
        <v>9</v>
      </c>
      <c r="C167" s="19">
        <f t="shared" ref="C167:F167" si="41">SUM(C168:C172)</f>
        <v>350061</v>
      </c>
      <c r="D167" s="19">
        <f t="shared" si="41"/>
        <v>0</v>
      </c>
      <c r="E167" s="19">
        <f t="shared" si="41"/>
        <v>0</v>
      </c>
      <c r="F167" s="19">
        <f t="shared" si="41"/>
        <v>0</v>
      </c>
    </row>
    <row r="168" spans="1:6">
      <c r="A168" s="17"/>
      <c r="B168" s="20" t="s">
        <v>10</v>
      </c>
      <c r="C168" s="19"/>
      <c r="D168" s="19"/>
      <c r="E168" s="19"/>
      <c r="F168" s="19"/>
    </row>
    <row r="169" spans="1:6">
      <c r="A169" s="17"/>
      <c r="B169" s="20" t="s">
        <v>11</v>
      </c>
      <c r="C169" s="19"/>
      <c r="D169" s="19"/>
      <c r="E169" s="19"/>
      <c r="F169" s="19"/>
    </row>
    <row r="170" spans="1:6">
      <c r="A170" s="17"/>
      <c r="B170" s="20" t="s">
        <v>35</v>
      </c>
      <c r="C170" s="19"/>
      <c r="D170" s="19"/>
      <c r="E170" s="19"/>
      <c r="F170" s="19"/>
    </row>
    <row r="171" spans="1:6">
      <c r="A171" s="17"/>
      <c r="B171" s="20" t="s">
        <v>13</v>
      </c>
      <c r="C171" s="19"/>
      <c r="D171" s="19"/>
      <c r="E171" s="19"/>
      <c r="F171" s="19"/>
    </row>
    <row r="172" spans="1:6">
      <c r="A172" s="17"/>
      <c r="B172" s="20" t="s">
        <v>14</v>
      </c>
      <c r="C172" s="19">
        <v>350061</v>
      </c>
      <c r="D172" s="19"/>
      <c r="E172" s="19"/>
      <c r="F172" s="19"/>
    </row>
    <row r="173" spans="1:6">
      <c r="A173" s="17"/>
      <c r="B173" s="18" t="s">
        <v>15</v>
      </c>
      <c r="C173" s="19"/>
      <c r="D173" s="19"/>
      <c r="E173" s="19"/>
      <c r="F173" s="19"/>
    </row>
    <row r="174" spans="1:6">
      <c r="A174" s="17"/>
      <c r="B174" s="18" t="s">
        <v>16</v>
      </c>
      <c r="C174" s="19"/>
      <c r="D174" s="19"/>
      <c r="E174" s="19"/>
      <c r="F174" s="19"/>
    </row>
    <row r="175" spans="1:6">
      <c r="A175" s="49" t="s">
        <v>50</v>
      </c>
      <c r="B175" s="50" t="s">
        <v>51</v>
      </c>
      <c r="C175" s="51">
        <f t="shared" ref="C175:F183" si="42">SUM(C185,C195,C205,C215,C225)</f>
        <v>896677</v>
      </c>
      <c r="D175" s="51">
        <f t="shared" si="42"/>
        <v>1096717</v>
      </c>
      <c r="E175" s="51">
        <f t="shared" si="42"/>
        <v>1500980</v>
      </c>
      <c r="F175" s="51">
        <f t="shared" si="42"/>
        <v>0</v>
      </c>
    </row>
    <row r="176" spans="1:6">
      <c r="A176" s="28"/>
      <c r="B176" s="29" t="s">
        <v>8</v>
      </c>
      <c r="C176" s="30">
        <f t="shared" si="42"/>
        <v>0</v>
      </c>
      <c r="D176" s="30">
        <f t="shared" si="42"/>
        <v>0</v>
      </c>
      <c r="E176" s="30">
        <f t="shared" si="42"/>
        <v>0</v>
      </c>
      <c r="F176" s="30">
        <f t="shared" si="42"/>
        <v>0</v>
      </c>
    </row>
    <row r="177" spans="1:6">
      <c r="A177" s="31"/>
      <c r="B177" s="32" t="s">
        <v>9</v>
      </c>
      <c r="C177" s="33">
        <f t="shared" si="42"/>
        <v>896677</v>
      </c>
      <c r="D177" s="33">
        <f t="shared" si="42"/>
        <v>1096717</v>
      </c>
      <c r="E177" s="33">
        <f t="shared" si="42"/>
        <v>1500980</v>
      </c>
      <c r="F177" s="33">
        <f t="shared" si="42"/>
        <v>0</v>
      </c>
    </row>
    <row r="178" spans="1:6">
      <c r="A178" s="31"/>
      <c r="B178" s="34" t="s">
        <v>10</v>
      </c>
      <c r="C178" s="33">
        <f t="shared" si="42"/>
        <v>0</v>
      </c>
      <c r="D178" s="33">
        <f t="shared" si="42"/>
        <v>0</v>
      </c>
      <c r="E178" s="33">
        <f t="shared" si="42"/>
        <v>0</v>
      </c>
      <c r="F178" s="33">
        <f t="shared" si="42"/>
        <v>0</v>
      </c>
    </row>
    <row r="179" spans="1:6">
      <c r="A179" s="31"/>
      <c r="B179" s="34" t="s">
        <v>11</v>
      </c>
      <c r="C179" s="33">
        <f t="shared" si="42"/>
        <v>31131</v>
      </c>
      <c r="D179" s="33">
        <f t="shared" si="42"/>
        <v>14080</v>
      </c>
      <c r="E179" s="33">
        <f t="shared" si="42"/>
        <v>17100</v>
      </c>
      <c r="F179" s="33">
        <f t="shared" si="42"/>
        <v>0</v>
      </c>
    </row>
    <row r="180" spans="1:6">
      <c r="A180" s="31"/>
      <c r="B180" s="34" t="s">
        <v>35</v>
      </c>
      <c r="C180" s="33">
        <f t="shared" si="42"/>
        <v>0</v>
      </c>
      <c r="D180" s="33">
        <f t="shared" si="42"/>
        <v>0</v>
      </c>
      <c r="E180" s="33">
        <f t="shared" si="42"/>
        <v>0</v>
      </c>
      <c r="F180" s="33">
        <f t="shared" si="42"/>
        <v>0</v>
      </c>
    </row>
    <row r="181" spans="1:6">
      <c r="A181" s="31"/>
      <c r="B181" s="34" t="s">
        <v>13</v>
      </c>
      <c r="C181" s="33">
        <f t="shared" si="42"/>
        <v>0</v>
      </c>
      <c r="D181" s="33">
        <f t="shared" si="42"/>
        <v>0</v>
      </c>
      <c r="E181" s="33">
        <f t="shared" si="42"/>
        <v>0</v>
      </c>
      <c r="F181" s="33">
        <f t="shared" si="42"/>
        <v>0</v>
      </c>
    </row>
    <row r="182" spans="1:6">
      <c r="A182" s="31"/>
      <c r="B182" s="34" t="s">
        <v>14</v>
      </c>
      <c r="C182" s="33">
        <f t="shared" si="42"/>
        <v>865546</v>
      </c>
      <c r="D182" s="33">
        <f t="shared" si="42"/>
        <v>1082637</v>
      </c>
      <c r="E182" s="33">
        <f t="shared" si="42"/>
        <v>1483880</v>
      </c>
      <c r="F182" s="33">
        <f t="shared" si="42"/>
        <v>0</v>
      </c>
    </row>
    <row r="183" spans="1:6">
      <c r="A183" s="31"/>
      <c r="B183" s="32" t="s">
        <v>15</v>
      </c>
      <c r="C183" s="33">
        <f t="shared" si="42"/>
        <v>0</v>
      </c>
      <c r="D183" s="33">
        <f t="shared" si="42"/>
        <v>0</v>
      </c>
      <c r="E183" s="33">
        <f t="shared" si="42"/>
        <v>0</v>
      </c>
      <c r="F183" s="33">
        <f t="shared" si="42"/>
        <v>0</v>
      </c>
    </row>
    <row r="184" spans="1:6">
      <c r="A184" s="31"/>
      <c r="B184" s="32" t="s">
        <v>16</v>
      </c>
      <c r="C184" s="33">
        <f t="shared" ref="C184" si="43">SUM(C194,C204,C214,C224,C235)</f>
        <v>101125</v>
      </c>
      <c r="D184" s="33">
        <f t="shared" ref="D184" si="44">SUM(D194,D204,D214,D224)</f>
        <v>0</v>
      </c>
      <c r="E184" s="33">
        <f>SUM(E194,E204,E214,E224)</f>
        <v>0</v>
      </c>
      <c r="F184" s="33">
        <f t="shared" ref="F184" si="45">SUM(F194,F204,F214,F224)</f>
        <v>0</v>
      </c>
    </row>
    <row r="185" spans="1:6">
      <c r="A185" s="40" t="s">
        <v>52</v>
      </c>
      <c r="B185" s="41" t="s">
        <v>53</v>
      </c>
      <c r="C185" s="42">
        <f t="shared" ref="C185:F185" si="46">SUM(C187,C193,C194)</f>
        <v>130466</v>
      </c>
      <c r="D185" s="42">
        <f t="shared" si="46"/>
        <v>125232</v>
      </c>
      <c r="E185" s="42">
        <f t="shared" si="46"/>
        <v>159380</v>
      </c>
      <c r="F185" s="42">
        <f t="shared" si="46"/>
        <v>0</v>
      </c>
    </row>
    <row r="186" spans="1:6">
      <c r="A186" s="14"/>
      <c r="B186" s="15" t="s">
        <v>8</v>
      </c>
      <c r="C186" s="24"/>
      <c r="D186" s="24"/>
      <c r="E186" s="24"/>
      <c r="F186" s="24"/>
    </row>
    <row r="187" spans="1:6">
      <c r="A187" s="17"/>
      <c r="B187" s="18" t="s">
        <v>9</v>
      </c>
      <c r="C187" s="19">
        <f t="shared" ref="C187:F187" si="47">SUM(C188:C192)</f>
        <v>130466</v>
      </c>
      <c r="D187" s="19">
        <f t="shared" si="47"/>
        <v>125232</v>
      </c>
      <c r="E187" s="19">
        <f t="shared" si="47"/>
        <v>159380</v>
      </c>
      <c r="F187" s="19">
        <f t="shared" si="47"/>
        <v>0</v>
      </c>
    </row>
    <row r="188" spans="1:6">
      <c r="A188" s="17"/>
      <c r="B188" s="20" t="s">
        <v>10</v>
      </c>
      <c r="C188" s="19"/>
      <c r="D188" s="19"/>
      <c r="E188" s="19"/>
      <c r="F188" s="19"/>
    </row>
    <row r="189" spans="1:6">
      <c r="A189" s="17"/>
      <c r="B189" s="20" t="s">
        <v>11</v>
      </c>
      <c r="C189" s="19"/>
      <c r="D189" s="19"/>
      <c r="E189" s="19"/>
      <c r="F189" s="19"/>
    </row>
    <row r="190" spans="1:6">
      <c r="A190" s="17"/>
      <c r="B190" s="20" t="s">
        <v>12</v>
      </c>
      <c r="C190" s="19"/>
      <c r="D190" s="19"/>
      <c r="E190" s="19"/>
      <c r="F190" s="19"/>
    </row>
    <row r="191" spans="1:6">
      <c r="A191" s="17"/>
      <c r="B191" s="20" t="s">
        <v>13</v>
      </c>
      <c r="C191" s="19"/>
      <c r="D191" s="19"/>
      <c r="E191" s="19"/>
      <c r="F191" s="19"/>
    </row>
    <row r="192" spans="1:6">
      <c r="A192" s="17"/>
      <c r="B192" s="20" t="s">
        <v>14</v>
      </c>
      <c r="C192" s="19">
        <v>130466</v>
      </c>
      <c r="D192" s="19">
        <v>125232</v>
      </c>
      <c r="E192" s="19">
        <v>159380</v>
      </c>
      <c r="F192" s="19"/>
    </row>
    <row r="193" spans="1:6">
      <c r="A193" s="17"/>
      <c r="B193" s="18" t="s">
        <v>15</v>
      </c>
      <c r="C193" s="19"/>
      <c r="D193" s="19"/>
      <c r="E193" s="19"/>
      <c r="F193" s="19"/>
    </row>
    <row r="194" spans="1:6">
      <c r="A194" s="17"/>
      <c r="B194" s="18" t="s">
        <v>16</v>
      </c>
      <c r="C194" s="19"/>
      <c r="D194" s="19"/>
      <c r="E194" s="19"/>
      <c r="F194" s="19"/>
    </row>
    <row r="195" spans="1:6">
      <c r="A195" s="40" t="s">
        <v>54</v>
      </c>
      <c r="B195" s="41" t="s">
        <v>55</v>
      </c>
      <c r="C195" s="42">
        <f t="shared" ref="C195:F195" si="48">SUM(C197,C203,C204)</f>
        <v>71117</v>
      </c>
      <c r="D195" s="42">
        <f t="shared" si="48"/>
        <v>62488</v>
      </c>
      <c r="E195" s="42">
        <f t="shared" si="48"/>
        <v>100000</v>
      </c>
      <c r="F195" s="42">
        <f t="shared" si="48"/>
        <v>0</v>
      </c>
    </row>
    <row r="196" spans="1:6">
      <c r="A196" s="14"/>
      <c r="B196" s="15" t="s">
        <v>8</v>
      </c>
      <c r="C196" s="24"/>
      <c r="D196" s="24"/>
      <c r="E196" s="24"/>
      <c r="F196" s="24"/>
    </row>
    <row r="197" spans="1:6">
      <c r="A197" s="17"/>
      <c r="B197" s="18" t="s">
        <v>9</v>
      </c>
      <c r="C197" s="19">
        <f t="shared" ref="C197:F197" si="49">SUM(C198:C202)</f>
        <v>71117</v>
      </c>
      <c r="D197" s="19">
        <f t="shared" si="49"/>
        <v>62488</v>
      </c>
      <c r="E197" s="19">
        <f t="shared" si="49"/>
        <v>100000</v>
      </c>
      <c r="F197" s="19">
        <f t="shared" si="49"/>
        <v>0</v>
      </c>
    </row>
    <row r="198" spans="1:6">
      <c r="A198" s="17"/>
      <c r="B198" s="20" t="s">
        <v>10</v>
      </c>
      <c r="C198" s="19"/>
      <c r="D198" s="19"/>
      <c r="E198" s="19"/>
      <c r="F198" s="19"/>
    </row>
    <row r="199" spans="1:6">
      <c r="A199" s="17"/>
      <c r="B199" s="20" t="s">
        <v>11</v>
      </c>
      <c r="C199" s="19"/>
      <c r="D199" s="19"/>
      <c r="E199" s="19"/>
      <c r="F199" s="19"/>
    </row>
    <row r="200" spans="1:6">
      <c r="A200" s="17"/>
      <c r="B200" s="20" t="s">
        <v>12</v>
      </c>
      <c r="C200" s="19"/>
      <c r="D200" s="19"/>
      <c r="E200" s="19"/>
      <c r="F200" s="19"/>
    </row>
    <row r="201" spans="1:6">
      <c r="A201" s="17"/>
      <c r="B201" s="20" t="s">
        <v>13</v>
      </c>
      <c r="C201" s="19"/>
      <c r="D201" s="19"/>
      <c r="E201" s="19"/>
      <c r="F201" s="19"/>
    </row>
    <row r="202" spans="1:6">
      <c r="A202" s="17"/>
      <c r="B202" s="20" t="s">
        <v>14</v>
      </c>
      <c r="C202" s="19">
        <v>71117</v>
      </c>
      <c r="D202" s="19">
        <v>62488</v>
      </c>
      <c r="E202" s="19">
        <v>100000</v>
      </c>
      <c r="F202" s="19"/>
    </row>
    <row r="203" spans="1:6">
      <c r="A203" s="17"/>
      <c r="B203" s="18" t="s">
        <v>15</v>
      </c>
      <c r="C203" s="19"/>
      <c r="D203" s="19"/>
      <c r="E203" s="19"/>
      <c r="F203" s="19"/>
    </row>
    <row r="204" spans="1:6">
      <c r="A204" s="17"/>
      <c r="B204" s="18" t="s">
        <v>16</v>
      </c>
      <c r="C204" s="19"/>
      <c r="D204" s="19"/>
      <c r="E204" s="19"/>
      <c r="F204" s="19"/>
    </row>
    <row r="205" spans="1:6">
      <c r="A205" s="40" t="s">
        <v>56</v>
      </c>
      <c r="B205" s="41" t="s">
        <v>57</v>
      </c>
      <c r="C205" s="42">
        <f t="shared" ref="C205:F205" si="50">SUM(C207,C213,C214)</f>
        <v>663963</v>
      </c>
      <c r="D205" s="42">
        <f t="shared" si="50"/>
        <v>771345</v>
      </c>
      <c r="E205" s="42">
        <f t="shared" si="50"/>
        <v>1000000</v>
      </c>
      <c r="F205" s="42">
        <f t="shared" si="50"/>
        <v>0</v>
      </c>
    </row>
    <row r="206" spans="1:6">
      <c r="A206" s="14"/>
      <c r="B206" s="15" t="s">
        <v>8</v>
      </c>
      <c r="C206" s="24"/>
      <c r="D206" s="24"/>
      <c r="E206" s="24"/>
      <c r="F206" s="24"/>
    </row>
    <row r="207" spans="1:6">
      <c r="A207" s="17"/>
      <c r="B207" s="18" t="s">
        <v>9</v>
      </c>
      <c r="C207" s="19">
        <f t="shared" ref="C207:F207" si="51">SUM(C208:C212)</f>
        <v>663963</v>
      </c>
      <c r="D207" s="19">
        <f t="shared" si="51"/>
        <v>771345</v>
      </c>
      <c r="E207" s="19">
        <f t="shared" si="51"/>
        <v>1000000</v>
      </c>
      <c r="F207" s="19">
        <f t="shared" si="51"/>
        <v>0</v>
      </c>
    </row>
    <row r="208" spans="1:6">
      <c r="A208" s="17"/>
      <c r="B208" s="20" t="s">
        <v>10</v>
      </c>
      <c r="C208" s="19"/>
      <c r="D208" s="19"/>
      <c r="E208" s="19"/>
      <c r="F208" s="19"/>
    </row>
    <row r="209" spans="1:6">
      <c r="A209" s="17"/>
      <c r="B209" s="20" t="s">
        <v>11</v>
      </c>
      <c r="C209" s="19"/>
      <c r="D209" s="19"/>
      <c r="E209" s="19"/>
      <c r="F209" s="19"/>
    </row>
    <row r="210" spans="1:6">
      <c r="A210" s="17"/>
      <c r="B210" s="20" t="s">
        <v>12</v>
      </c>
      <c r="C210" s="19"/>
      <c r="D210" s="19"/>
      <c r="E210" s="19"/>
      <c r="F210" s="19"/>
    </row>
    <row r="211" spans="1:6">
      <c r="A211" s="17"/>
      <c r="B211" s="20" t="s">
        <v>13</v>
      </c>
      <c r="C211" s="19"/>
      <c r="D211" s="19"/>
      <c r="E211" s="19"/>
      <c r="F211" s="19"/>
    </row>
    <row r="212" spans="1:6">
      <c r="A212" s="17"/>
      <c r="B212" s="20" t="s">
        <v>14</v>
      </c>
      <c r="C212" s="19">
        <v>663963</v>
      </c>
      <c r="D212" s="19">
        <v>771345</v>
      </c>
      <c r="E212" s="19">
        <v>1000000</v>
      </c>
      <c r="F212" s="19"/>
    </row>
    <row r="213" spans="1:6">
      <c r="A213" s="17"/>
      <c r="B213" s="18" t="s">
        <v>15</v>
      </c>
      <c r="C213" s="19"/>
      <c r="D213" s="19"/>
      <c r="E213" s="19"/>
      <c r="F213" s="19"/>
    </row>
    <row r="214" spans="1:6">
      <c r="A214" s="17"/>
      <c r="B214" s="18" t="s">
        <v>16</v>
      </c>
      <c r="C214" s="19"/>
      <c r="D214" s="19"/>
      <c r="E214" s="19"/>
      <c r="F214" s="19"/>
    </row>
    <row r="215" spans="1:6">
      <c r="A215" s="40" t="s">
        <v>58</v>
      </c>
      <c r="B215" s="41" t="s">
        <v>59</v>
      </c>
      <c r="C215" s="42">
        <f t="shared" ref="C215:F215" si="52">SUM(C217,C223,C224)</f>
        <v>0</v>
      </c>
      <c r="D215" s="42">
        <f t="shared" si="52"/>
        <v>123572</v>
      </c>
      <c r="E215" s="42">
        <f t="shared" si="52"/>
        <v>224500</v>
      </c>
      <c r="F215" s="42">
        <f t="shared" si="52"/>
        <v>0</v>
      </c>
    </row>
    <row r="216" spans="1:6">
      <c r="A216" s="14"/>
      <c r="B216" s="15" t="s">
        <v>8</v>
      </c>
      <c r="C216" s="24"/>
      <c r="D216" s="24"/>
      <c r="E216" s="24"/>
      <c r="F216" s="24"/>
    </row>
    <row r="217" spans="1:6">
      <c r="A217" s="17"/>
      <c r="B217" s="18" t="s">
        <v>9</v>
      </c>
      <c r="C217" s="19">
        <f t="shared" ref="C217:F217" si="53">SUM(C218:C222)</f>
        <v>0</v>
      </c>
      <c r="D217" s="19">
        <f t="shared" si="53"/>
        <v>123572</v>
      </c>
      <c r="E217" s="19">
        <f t="shared" si="53"/>
        <v>224500</v>
      </c>
      <c r="F217" s="19">
        <f t="shared" si="53"/>
        <v>0</v>
      </c>
    </row>
    <row r="218" spans="1:6">
      <c r="A218" s="17"/>
      <c r="B218" s="20" t="s">
        <v>10</v>
      </c>
      <c r="C218" s="19"/>
      <c r="D218" s="19"/>
      <c r="E218" s="19"/>
      <c r="F218" s="19"/>
    </row>
    <row r="219" spans="1:6">
      <c r="A219" s="17"/>
      <c r="B219" s="20" t="s">
        <v>11</v>
      </c>
      <c r="C219" s="19"/>
      <c r="D219" s="19"/>
      <c r="E219" s="19"/>
      <c r="F219" s="19"/>
    </row>
    <row r="220" spans="1:6">
      <c r="A220" s="17"/>
      <c r="B220" s="20" t="s">
        <v>12</v>
      </c>
      <c r="C220" s="19"/>
      <c r="D220" s="19"/>
      <c r="E220" s="19"/>
      <c r="F220" s="19"/>
    </row>
    <row r="221" spans="1:6">
      <c r="A221" s="17"/>
      <c r="B221" s="20" t="s">
        <v>13</v>
      </c>
      <c r="C221" s="19"/>
      <c r="D221" s="19"/>
      <c r="E221" s="19"/>
      <c r="F221" s="19"/>
    </row>
    <row r="222" spans="1:6">
      <c r="A222" s="17"/>
      <c r="B222" s="20" t="s">
        <v>14</v>
      </c>
      <c r="C222" s="19"/>
      <c r="D222" s="19">
        <v>123572</v>
      </c>
      <c r="E222" s="19">
        <v>224500</v>
      </c>
      <c r="F222" s="19"/>
    </row>
    <row r="223" spans="1:6">
      <c r="A223" s="17"/>
      <c r="B223" s="18" t="s">
        <v>15</v>
      </c>
      <c r="C223" s="19"/>
      <c r="D223" s="19"/>
      <c r="E223" s="19"/>
      <c r="F223" s="19"/>
    </row>
    <row r="224" spans="1:6">
      <c r="A224" s="17"/>
      <c r="B224" s="18" t="s">
        <v>16</v>
      </c>
      <c r="C224" s="19"/>
      <c r="D224" s="19"/>
      <c r="E224" s="19"/>
      <c r="F224" s="19"/>
    </row>
    <row r="225" spans="1:6">
      <c r="A225" s="40" t="s">
        <v>60</v>
      </c>
      <c r="B225" s="41" t="s">
        <v>61</v>
      </c>
      <c r="C225" s="42">
        <f t="shared" ref="C225:F225" si="54">SUM(C227,C233,C234)</f>
        <v>31131</v>
      </c>
      <c r="D225" s="42">
        <f t="shared" si="54"/>
        <v>14080</v>
      </c>
      <c r="E225" s="42">
        <f t="shared" si="54"/>
        <v>17100</v>
      </c>
      <c r="F225" s="42">
        <f t="shared" si="54"/>
        <v>0</v>
      </c>
    </row>
    <row r="226" spans="1:6">
      <c r="A226" s="14"/>
      <c r="B226" s="15" t="s">
        <v>8</v>
      </c>
      <c r="C226" s="24"/>
      <c r="D226" s="24"/>
      <c r="E226" s="24"/>
      <c r="F226" s="24"/>
    </row>
    <row r="227" spans="1:6">
      <c r="A227" s="17"/>
      <c r="B227" s="18" t="s">
        <v>9</v>
      </c>
      <c r="C227" s="19">
        <f t="shared" ref="C227:F227" si="55">SUM(C228:C232)</f>
        <v>31131</v>
      </c>
      <c r="D227" s="19">
        <f t="shared" si="55"/>
        <v>14080</v>
      </c>
      <c r="E227" s="19">
        <f t="shared" si="55"/>
        <v>17100</v>
      </c>
      <c r="F227" s="19">
        <f t="shared" si="55"/>
        <v>0</v>
      </c>
    </row>
    <row r="228" spans="1:6">
      <c r="A228" s="17"/>
      <c r="B228" s="20" t="s">
        <v>10</v>
      </c>
      <c r="C228" s="19"/>
      <c r="D228" s="19"/>
      <c r="E228" s="19"/>
      <c r="F228" s="19"/>
    </row>
    <row r="229" spans="1:6">
      <c r="A229" s="17"/>
      <c r="B229" s="20" t="s">
        <v>11</v>
      </c>
      <c r="C229" s="19">
        <v>31131</v>
      </c>
      <c r="D229" s="19">
        <v>14080</v>
      </c>
      <c r="E229" s="19">
        <v>17100</v>
      </c>
      <c r="F229" s="19"/>
    </row>
    <row r="230" spans="1:6">
      <c r="A230" s="17"/>
      <c r="B230" s="20" t="s">
        <v>12</v>
      </c>
      <c r="C230" s="19"/>
      <c r="D230" s="19"/>
      <c r="E230" s="19"/>
      <c r="F230" s="19"/>
    </row>
    <row r="231" spans="1:6">
      <c r="A231" s="17"/>
      <c r="B231" s="20" t="s">
        <v>13</v>
      </c>
      <c r="C231" s="19"/>
      <c r="D231" s="19"/>
      <c r="E231" s="19"/>
      <c r="F231" s="19"/>
    </row>
    <row r="232" spans="1:6">
      <c r="A232" s="17"/>
      <c r="B232" s="20" t="s">
        <v>14</v>
      </c>
      <c r="C232" s="19"/>
      <c r="D232" s="19"/>
      <c r="E232" s="19"/>
      <c r="F232" s="19"/>
    </row>
    <row r="233" spans="1:6">
      <c r="A233" s="17"/>
      <c r="B233" s="18" t="s">
        <v>15</v>
      </c>
      <c r="C233" s="19"/>
      <c r="D233" s="19"/>
      <c r="E233" s="19"/>
      <c r="F233" s="19"/>
    </row>
    <row r="234" spans="1:6">
      <c r="A234" s="52"/>
      <c r="B234" s="18" t="s">
        <v>16</v>
      </c>
      <c r="C234" s="24"/>
      <c r="D234" s="24"/>
      <c r="E234" s="24"/>
      <c r="F234" s="24"/>
    </row>
    <row r="235" spans="1:6">
      <c r="A235" s="49" t="s">
        <v>62</v>
      </c>
      <c r="B235" s="53" t="s">
        <v>63</v>
      </c>
      <c r="C235" s="51">
        <f t="shared" ref="C235:F244" si="56">SUM(C245,C255,C265)</f>
        <v>101125</v>
      </c>
      <c r="D235" s="51">
        <f t="shared" si="56"/>
        <v>140904</v>
      </c>
      <c r="E235" s="51">
        <f t="shared" si="56"/>
        <v>156200</v>
      </c>
      <c r="F235" s="51">
        <f t="shared" si="56"/>
        <v>0</v>
      </c>
    </row>
    <row r="236" spans="1:6">
      <c r="A236" s="28"/>
      <c r="B236" s="29" t="s">
        <v>8</v>
      </c>
      <c r="C236" s="30">
        <f t="shared" si="56"/>
        <v>0</v>
      </c>
      <c r="D236" s="30">
        <f t="shared" si="56"/>
        <v>0</v>
      </c>
      <c r="E236" s="30">
        <f t="shared" si="56"/>
        <v>0</v>
      </c>
      <c r="F236" s="30">
        <f t="shared" si="56"/>
        <v>0</v>
      </c>
    </row>
    <row r="237" spans="1:6">
      <c r="A237" s="31"/>
      <c r="B237" s="32" t="s">
        <v>9</v>
      </c>
      <c r="C237" s="33">
        <f t="shared" si="56"/>
        <v>101125</v>
      </c>
      <c r="D237" s="33">
        <f t="shared" si="56"/>
        <v>140904</v>
      </c>
      <c r="E237" s="33">
        <f t="shared" si="56"/>
        <v>156200</v>
      </c>
      <c r="F237" s="33">
        <f t="shared" si="56"/>
        <v>0</v>
      </c>
    </row>
    <row r="238" spans="1:6">
      <c r="A238" s="31"/>
      <c r="B238" s="34" t="s">
        <v>10</v>
      </c>
      <c r="C238" s="33">
        <f t="shared" si="56"/>
        <v>0</v>
      </c>
      <c r="D238" s="33">
        <f t="shared" si="56"/>
        <v>0</v>
      </c>
      <c r="E238" s="33">
        <f t="shared" si="56"/>
        <v>0</v>
      </c>
      <c r="F238" s="33">
        <f t="shared" si="56"/>
        <v>0</v>
      </c>
    </row>
    <row r="239" spans="1:6">
      <c r="A239" s="31"/>
      <c r="B239" s="34" t="s">
        <v>11</v>
      </c>
      <c r="C239" s="33">
        <f t="shared" si="56"/>
        <v>0</v>
      </c>
      <c r="D239" s="33">
        <f t="shared" si="56"/>
        <v>0</v>
      </c>
      <c r="E239" s="33">
        <f t="shared" si="56"/>
        <v>0</v>
      </c>
      <c r="F239" s="33">
        <f t="shared" si="56"/>
        <v>0</v>
      </c>
    </row>
    <row r="240" spans="1:6">
      <c r="A240" s="31"/>
      <c r="B240" s="34" t="s">
        <v>12</v>
      </c>
      <c r="C240" s="33">
        <f t="shared" si="56"/>
        <v>0</v>
      </c>
      <c r="D240" s="33">
        <f t="shared" si="56"/>
        <v>0</v>
      </c>
      <c r="E240" s="33">
        <f t="shared" si="56"/>
        <v>0</v>
      </c>
      <c r="F240" s="33">
        <f t="shared" si="56"/>
        <v>0</v>
      </c>
    </row>
    <row r="241" spans="1:6">
      <c r="A241" s="31"/>
      <c r="B241" s="34" t="s">
        <v>13</v>
      </c>
      <c r="C241" s="33">
        <f t="shared" si="56"/>
        <v>0</v>
      </c>
      <c r="D241" s="33">
        <f t="shared" si="56"/>
        <v>0</v>
      </c>
      <c r="E241" s="33">
        <f t="shared" si="56"/>
        <v>0</v>
      </c>
      <c r="F241" s="33">
        <f t="shared" si="56"/>
        <v>0</v>
      </c>
    </row>
    <row r="242" spans="1:6">
      <c r="A242" s="31"/>
      <c r="B242" s="34" t="s">
        <v>14</v>
      </c>
      <c r="C242" s="33">
        <f t="shared" si="56"/>
        <v>101125</v>
      </c>
      <c r="D242" s="33">
        <f t="shared" si="56"/>
        <v>140904</v>
      </c>
      <c r="E242" s="33">
        <f t="shared" si="56"/>
        <v>156200</v>
      </c>
      <c r="F242" s="33">
        <f t="shared" si="56"/>
        <v>0</v>
      </c>
    </row>
    <row r="243" spans="1:6">
      <c r="A243" s="31"/>
      <c r="B243" s="32" t="s">
        <v>15</v>
      </c>
      <c r="C243" s="33">
        <f t="shared" si="56"/>
        <v>0</v>
      </c>
      <c r="D243" s="33">
        <f t="shared" si="56"/>
        <v>0</v>
      </c>
      <c r="E243" s="33">
        <f t="shared" si="56"/>
        <v>0</v>
      </c>
      <c r="F243" s="33">
        <f t="shared" si="56"/>
        <v>0</v>
      </c>
    </row>
    <row r="244" spans="1:6">
      <c r="A244" s="31"/>
      <c r="B244" s="32" t="s">
        <v>16</v>
      </c>
      <c r="C244" s="33">
        <f t="shared" si="56"/>
        <v>0</v>
      </c>
      <c r="D244" s="33">
        <f t="shared" si="56"/>
        <v>0</v>
      </c>
      <c r="E244" s="33">
        <f t="shared" si="56"/>
        <v>0</v>
      </c>
      <c r="F244" s="33">
        <f t="shared" si="56"/>
        <v>0</v>
      </c>
    </row>
    <row r="245" spans="1:6">
      <c r="A245" s="40" t="s">
        <v>64</v>
      </c>
      <c r="B245" s="41" t="s">
        <v>65</v>
      </c>
      <c r="C245" s="42">
        <f t="shared" ref="C245:F245" si="57">SUM(C247,C253,C254)</f>
        <v>33602</v>
      </c>
      <c r="D245" s="42">
        <f t="shared" si="57"/>
        <v>34134</v>
      </c>
      <c r="E245" s="42">
        <f t="shared" si="57"/>
        <v>34700</v>
      </c>
      <c r="F245" s="42">
        <f t="shared" si="57"/>
        <v>0</v>
      </c>
    </row>
    <row r="246" spans="1:6">
      <c r="A246" s="14"/>
      <c r="B246" s="15" t="s">
        <v>8</v>
      </c>
      <c r="C246" s="24"/>
      <c r="D246" s="24"/>
      <c r="E246" s="24"/>
      <c r="F246" s="24"/>
    </row>
    <row r="247" spans="1:6">
      <c r="A247" s="17"/>
      <c r="B247" s="18" t="s">
        <v>9</v>
      </c>
      <c r="C247" s="19">
        <f t="shared" ref="C247:F247" si="58">SUM(C248:C252)</f>
        <v>33602</v>
      </c>
      <c r="D247" s="19">
        <f t="shared" si="58"/>
        <v>34134</v>
      </c>
      <c r="E247" s="19">
        <f t="shared" si="58"/>
        <v>34700</v>
      </c>
      <c r="F247" s="19">
        <f t="shared" si="58"/>
        <v>0</v>
      </c>
    </row>
    <row r="248" spans="1:6">
      <c r="A248" s="17"/>
      <c r="B248" s="20" t="s">
        <v>10</v>
      </c>
      <c r="C248" s="19"/>
      <c r="D248" s="19"/>
      <c r="E248" s="19"/>
      <c r="F248" s="19"/>
    </row>
    <row r="249" spans="1:6">
      <c r="A249" s="17"/>
      <c r="B249" s="20" t="s">
        <v>11</v>
      </c>
      <c r="C249" s="19"/>
      <c r="D249" s="19"/>
      <c r="E249" s="19"/>
      <c r="F249" s="19"/>
    </row>
    <row r="250" spans="1:6">
      <c r="A250" s="17"/>
      <c r="B250" s="20" t="s">
        <v>12</v>
      </c>
      <c r="C250" s="19"/>
      <c r="D250" s="19"/>
      <c r="E250" s="19"/>
      <c r="F250" s="19"/>
    </row>
    <row r="251" spans="1:6">
      <c r="A251" s="17"/>
      <c r="B251" s="20" t="s">
        <v>13</v>
      </c>
      <c r="C251" s="19"/>
      <c r="D251" s="19"/>
      <c r="E251" s="19"/>
      <c r="F251" s="19"/>
    </row>
    <row r="252" spans="1:6">
      <c r="A252" s="17"/>
      <c r="B252" s="20" t="s">
        <v>14</v>
      </c>
      <c r="C252" s="19">
        <v>33602</v>
      </c>
      <c r="D252" s="19">
        <v>34134</v>
      </c>
      <c r="E252" s="19">
        <v>34700</v>
      </c>
      <c r="F252" s="19"/>
    </row>
    <row r="253" spans="1:6">
      <c r="A253" s="17"/>
      <c r="B253" s="18" t="s">
        <v>15</v>
      </c>
      <c r="C253" s="19"/>
      <c r="D253" s="19"/>
      <c r="E253" s="19"/>
      <c r="F253" s="19"/>
    </row>
    <row r="254" spans="1:6">
      <c r="A254" s="17"/>
      <c r="B254" s="18" t="s">
        <v>16</v>
      </c>
      <c r="C254" s="19"/>
      <c r="D254" s="19"/>
      <c r="E254" s="19"/>
      <c r="F254" s="19"/>
    </row>
    <row r="255" spans="1:6">
      <c r="A255" s="40" t="s">
        <v>66</v>
      </c>
      <c r="B255" s="41" t="s">
        <v>67</v>
      </c>
      <c r="C255" s="42">
        <f t="shared" ref="C255:F255" si="59">SUM(C257,C263,C264)</f>
        <v>0</v>
      </c>
      <c r="D255" s="42">
        <f>SUM(D257,D263,D264)</f>
        <v>106770</v>
      </c>
      <c r="E255" s="42">
        <f t="shared" si="59"/>
        <v>121500</v>
      </c>
      <c r="F255" s="42">
        <f t="shared" si="59"/>
        <v>0</v>
      </c>
    </row>
    <row r="256" spans="1:6">
      <c r="A256" s="14"/>
      <c r="B256" s="15" t="s">
        <v>8</v>
      </c>
      <c r="C256" s="24"/>
      <c r="D256" s="24"/>
      <c r="E256" s="24"/>
      <c r="F256" s="24"/>
    </row>
    <row r="257" spans="1:6">
      <c r="A257" s="17"/>
      <c r="B257" s="18" t="s">
        <v>9</v>
      </c>
      <c r="C257" s="19">
        <f t="shared" ref="C257:F257" si="60">SUM(C258:C262)</f>
        <v>0</v>
      </c>
      <c r="D257" s="19">
        <f t="shared" ref="D257" si="61">SUM(D258:D262)</f>
        <v>106770</v>
      </c>
      <c r="E257" s="19">
        <f t="shared" si="60"/>
        <v>121500</v>
      </c>
      <c r="F257" s="19">
        <f t="shared" si="60"/>
        <v>0</v>
      </c>
    </row>
    <row r="258" spans="1:6">
      <c r="A258" s="17"/>
      <c r="B258" s="20" t="s">
        <v>10</v>
      </c>
      <c r="C258" s="19"/>
      <c r="D258" s="19"/>
      <c r="E258" s="19"/>
      <c r="F258" s="19"/>
    </row>
    <row r="259" spans="1:6">
      <c r="A259" s="17"/>
      <c r="B259" s="20" t="s">
        <v>11</v>
      </c>
      <c r="C259" s="19"/>
      <c r="D259" s="19"/>
      <c r="E259" s="19"/>
      <c r="F259" s="19"/>
    </row>
    <row r="260" spans="1:6">
      <c r="A260" s="17"/>
      <c r="B260" s="20" t="s">
        <v>12</v>
      </c>
      <c r="C260" s="19"/>
      <c r="D260" s="19"/>
      <c r="E260" s="19"/>
      <c r="F260" s="19"/>
    </row>
    <row r="261" spans="1:6">
      <c r="A261" s="17"/>
      <c r="B261" s="20" t="s">
        <v>13</v>
      </c>
      <c r="C261" s="19"/>
      <c r="D261" s="19"/>
      <c r="E261" s="19"/>
      <c r="F261" s="19"/>
    </row>
    <row r="262" spans="1:6">
      <c r="A262" s="17"/>
      <c r="B262" s="20" t="s">
        <v>14</v>
      </c>
      <c r="C262" s="19"/>
      <c r="D262" s="19">
        <v>106770</v>
      </c>
      <c r="E262" s="19">
        <v>121500</v>
      </c>
      <c r="F262" s="19"/>
    </row>
    <row r="263" spans="1:6">
      <c r="A263" s="17"/>
      <c r="B263" s="18" t="s">
        <v>15</v>
      </c>
      <c r="C263" s="19"/>
      <c r="D263" s="19"/>
      <c r="E263" s="19"/>
      <c r="F263" s="19"/>
    </row>
    <row r="264" spans="1:6">
      <c r="A264" s="17"/>
      <c r="B264" s="18" t="s">
        <v>16</v>
      </c>
      <c r="C264" s="19"/>
      <c r="D264" s="19"/>
      <c r="E264" s="19"/>
      <c r="F264" s="19"/>
    </row>
    <row r="265" spans="1:6" ht="30">
      <c r="A265" s="40" t="s">
        <v>68</v>
      </c>
      <c r="B265" s="41" t="s">
        <v>69</v>
      </c>
      <c r="C265" s="42">
        <f t="shared" ref="C265:F265" si="62">SUM(C267,C273,C274)</f>
        <v>67523</v>
      </c>
      <c r="D265" s="42">
        <f>SUM(D267,D273,D274)</f>
        <v>0</v>
      </c>
      <c r="E265" s="42">
        <f t="shared" si="62"/>
        <v>0</v>
      </c>
      <c r="F265" s="42">
        <f t="shared" si="62"/>
        <v>0</v>
      </c>
    </row>
    <row r="266" spans="1:6">
      <c r="A266" s="14"/>
      <c r="B266" s="15" t="s">
        <v>8</v>
      </c>
      <c r="C266" s="24"/>
      <c r="D266" s="24"/>
      <c r="E266" s="24"/>
      <c r="F266" s="24"/>
    </row>
    <row r="267" spans="1:6">
      <c r="A267" s="17"/>
      <c r="B267" s="18" t="s">
        <v>9</v>
      </c>
      <c r="C267" s="19">
        <f t="shared" ref="C267:F267" si="63">SUM(C268:C272)</f>
        <v>67523</v>
      </c>
      <c r="D267" s="19">
        <f t="shared" ref="D267" si="64">SUM(D268:D272)</f>
        <v>0</v>
      </c>
      <c r="E267" s="19">
        <f t="shared" si="63"/>
        <v>0</v>
      </c>
      <c r="F267" s="19">
        <f t="shared" si="63"/>
        <v>0</v>
      </c>
    </row>
    <row r="268" spans="1:6">
      <c r="A268" s="17"/>
      <c r="B268" s="20" t="s">
        <v>10</v>
      </c>
      <c r="C268" s="19"/>
      <c r="D268" s="19"/>
      <c r="E268" s="19"/>
      <c r="F268" s="19"/>
    </row>
    <row r="269" spans="1:6">
      <c r="A269" s="17"/>
      <c r="B269" s="20" t="s">
        <v>11</v>
      </c>
      <c r="C269" s="19"/>
      <c r="D269" s="19"/>
      <c r="E269" s="19"/>
      <c r="F269" s="19"/>
    </row>
    <row r="270" spans="1:6">
      <c r="A270" s="17"/>
      <c r="B270" s="20" t="s">
        <v>12</v>
      </c>
      <c r="C270" s="19"/>
      <c r="D270" s="19"/>
      <c r="E270" s="19"/>
      <c r="F270" s="19"/>
    </row>
    <row r="271" spans="1:6">
      <c r="A271" s="17"/>
      <c r="B271" s="20" t="s">
        <v>13</v>
      </c>
      <c r="C271" s="19"/>
      <c r="D271" s="19"/>
      <c r="E271" s="19"/>
      <c r="F271" s="19"/>
    </row>
    <row r="272" spans="1:6">
      <c r="A272" s="17"/>
      <c r="B272" s="20" t="s">
        <v>14</v>
      </c>
      <c r="C272" s="19">
        <v>67523</v>
      </c>
      <c r="D272" s="19"/>
      <c r="E272" s="19"/>
      <c r="F272" s="19"/>
    </row>
    <row r="273" spans="1:6">
      <c r="A273" s="17"/>
      <c r="B273" s="18" t="s">
        <v>15</v>
      </c>
      <c r="C273" s="19"/>
      <c r="D273" s="19"/>
      <c r="E273" s="19"/>
      <c r="F273" s="19"/>
    </row>
    <row r="274" spans="1:6">
      <c r="A274" s="17"/>
      <c r="B274" s="18" t="s">
        <v>16</v>
      </c>
      <c r="C274" s="19"/>
      <c r="D274" s="19"/>
      <c r="E274" s="19"/>
      <c r="F274" s="19"/>
    </row>
    <row r="275" spans="1:6" ht="30">
      <c r="A275" s="49" t="s">
        <v>70</v>
      </c>
      <c r="B275" s="53" t="s">
        <v>71</v>
      </c>
      <c r="C275" s="51">
        <f t="shared" ref="C275:F284" si="65">SUM(C285,C295)</f>
        <v>154877</v>
      </c>
      <c r="D275" s="51">
        <f t="shared" si="65"/>
        <v>173005</v>
      </c>
      <c r="E275" s="51">
        <f t="shared" si="65"/>
        <v>168810</v>
      </c>
      <c r="F275" s="51">
        <f t="shared" si="65"/>
        <v>0</v>
      </c>
    </row>
    <row r="276" spans="1:6">
      <c r="A276" s="28"/>
      <c r="B276" s="29" t="s">
        <v>8</v>
      </c>
      <c r="C276" s="30">
        <f t="shared" si="65"/>
        <v>0</v>
      </c>
      <c r="D276" s="30">
        <f t="shared" si="65"/>
        <v>27</v>
      </c>
      <c r="E276" s="30">
        <f t="shared" si="65"/>
        <v>27</v>
      </c>
      <c r="F276" s="30">
        <f t="shared" si="65"/>
        <v>0</v>
      </c>
    </row>
    <row r="277" spans="1:6">
      <c r="A277" s="31"/>
      <c r="B277" s="32" t="s">
        <v>9</v>
      </c>
      <c r="C277" s="33">
        <f t="shared" si="65"/>
        <v>154877</v>
      </c>
      <c r="D277" s="33">
        <f t="shared" si="65"/>
        <v>154406</v>
      </c>
      <c r="E277" s="33">
        <f t="shared" si="65"/>
        <v>158810</v>
      </c>
      <c r="F277" s="33">
        <f t="shared" si="65"/>
        <v>0</v>
      </c>
    </row>
    <row r="278" spans="1:6">
      <c r="A278" s="31"/>
      <c r="B278" s="34" t="s">
        <v>10</v>
      </c>
      <c r="C278" s="33">
        <f t="shared" si="65"/>
        <v>0</v>
      </c>
      <c r="D278" s="33">
        <f t="shared" si="65"/>
        <v>103897</v>
      </c>
      <c r="E278" s="33">
        <f t="shared" si="65"/>
        <v>104910</v>
      </c>
      <c r="F278" s="33">
        <f t="shared" si="65"/>
        <v>0</v>
      </c>
    </row>
    <row r="279" spans="1:6">
      <c r="A279" s="31"/>
      <c r="B279" s="34" t="s">
        <v>11</v>
      </c>
      <c r="C279" s="33">
        <f t="shared" si="65"/>
        <v>0</v>
      </c>
      <c r="D279" s="33">
        <f t="shared" si="65"/>
        <v>50509</v>
      </c>
      <c r="E279" s="33">
        <f t="shared" si="65"/>
        <v>53900</v>
      </c>
      <c r="F279" s="33">
        <f t="shared" si="65"/>
        <v>0</v>
      </c>
    </row>
    <row r="280" spans="1:6">
      <c r="A280" s="31"/>
      <c r="B280" s="34" t="s">
        <v>35</v>
      </c>
      <c r="C280" s="33">
        <f t="shared" si="65"/>
        <v>154877</v>
      </c>
      <c r="D280" s="33">
        <f t="shared" si="65"/>
        <v>0</v>
      </c>
      <c r="E280" s="33">
        <f t="shared" si="65"/>
        <v>0</v>
      </c>
      <c r="F280" s="33">
        <f t="shared" si="65"/>
        <v>0</v>
      </c>
    </row>
    <row r="281" spans="1:6">
      <c r="A281" s="31"/>
      <c r="B281" s="34" t="s">
        <v>13</v>
      </c>
      <c r="C281" s="33">
        <f t="shared" si="65"/>
        <v>0</v>
      </c>
      <c r="D281" s="33">
        <f t="shared" si="65"/>
        <v>0</v>
      </c>
      <c r="E281" s="33">
        <f t="shared" si="65"/>
        <v>0</v>
      </c>
      <c r="F281" s="33">
        <f t="shared" si="65"/>
        <v>0</v>
      </c>
    </row>
    <row r="282" spans="1:6">
      <c r="A282" s="31"/>
      <c r="B282" s="34" t="s">
        <v>14</v>
      </c>
      <c r="C282" s="33">
        <f t="shared" si="65"/>
        <v>0</v>
      </c>
      <c r="D282" s="33">
        <f t="shared" si="65"/>
        <v>0</v>
      </c>
      <c r="E282" s="33">
        <f t="shared" si="65"/>
        <v>0</v>
      </c>
      <c r="F282" s="33">
        <f t="shared" si="65"/>
        <v>0</v>
      </c>
    </row>
    <row r="283" spans="1:6">
      <c r="A283" s="31"/>
      <c r="B283" s="32" t="s">
        <v>15</v>
      </c>
      <c r="C283" s="33">
        <f t="shared" si="65"/>
        <v>0</v>
      </c>
      <c r="D283" s="33">
        <f t="shared" si="65"/>
        <v>18599</v>
      </c>
      <c r="E283" s="33">
        <f t="shared" si="65"/>
        <v>10000</v>
      </c>
      <c r="F283" s="33">
        <f t="shared" si="65"/>
        <v>0</v>
      </c>
    </row>
    <row r="284" spans="1:6">
      <c r="A284" s="31"/>
      <c r="B284" s="32" t="s">
        <v>16</v>
      </c>
      <c r="C284" s="33">
        <f t="shared" si="65"/>
        <v>0</v>
      </c>
      <c r="D284" s="33">
        <f t="shared" si="65"/>
        <v>0</v>
      </c>
      <c r="E284" s="33">
        <f t="shared" si="65"/>
        <v>0</v>
      </c>
      <c r="F284" s="33">
        <f t="shared" si="65"/>
        <v>0</v>
      </c>
    </row>
    <row r="285" spans="1:6" ht="30">
      <c r="A285" s="40" t="s">
        <v>72</v>
      </c>
      <c r="B285" s="41" t="s">
        <v>73</v>
      </c>
      <c r="C285" s="42">
        <f t="shared" ref="C285:F285" si="66">SUM(C287,C293,C294)</f>
        <v>34655</v>
      </c>
      <c r="D285" s="42">
        <f>SUM(D287,D293,D294)</f>
        <v>34553</v>
      </c>
      <c r="E285" s="42">
        <f t="shared" si="66"/>
        <v>35000</v>
      </c>
      <c r="F285" s="42">
        <f t="shared" si="66"/>
        <v>0</v>
      </c>
    </row>
    <row r="286" spans="1:6">
      <c r="A286" s="14"/>
      <c r="B286" s="15" t="s">
        <v>8</v>
      </c>
      <c r="C286" s="24"/>
      <c r="D286" s="24">
        <v>7</v>
      </c>
      <c r="E286" s="24">
        <v>7</v>
      </c>
      <c r="F286" s="24"/>
    </row>
    <row r="287" spans="1:6">
      <c r="A287" s="17"/>
      <c r="B287" s="18" t="s">
        <v>9</v>
      </c>
      <c r="C287" s="19">
        <f t="shared" ref="C287:F287" si="67">SUM(C288:C292)</f>
        <v>34655</v>
      </c>
      <c r="D287" s="19">
        <f t="shared" ref="D287" si="68">SUM(D288:D292)</f>
        <v>34553</v>
      </c>
      <c r="E287" s="19">
        <f t="shared" si="67"/>
        <v>35000</v>
      </c>
      <c r="F287" s="19">
        <f t="shared" si="67"/>
        <v>0</v>
      </c>
    </row>
    <row r="288" spans="1:6">
      <c r="A288" s="17"/>
      <c r="B288" s="20" t="s">
        <v>10</v>
      </c>
      <c r="C288" s="19"/>
      <c r="D288" s="19">
        <v>23200</v>
      </c>
      <c r="E288" s="19">
        <v>23200</v>
      </c>
      <c r="F288" s="19"/>
    </row>
    <row r="289" spans="1:6">
      <c r="A289" s="17"/>
      <c r="B289" s="20" t="s">
        <v>11</v>
      </c>
      <c r="C289" s="19"/>
      <c r="D289" s="19">
        <v>11353</v>
      </c>
      <c r="E289" s="19">
        <v>11800</v>
      </c>
      <c r="F289" s="19"/>
    </row>
    <row r="290" spans="1:6">
      <c r="A290" s="17"/>
      <c r="B290" s="20" t="s">
        <v>12</v>
      </c>
      <c r="C290" s="19">
        <v>34655</v>
      </c>
      <c r="D290" s="19"/>
      <c r="E290" s="19"/>
      <c r="F290" s="19"/>
    </row>
    <row r="291" spans="1:6">
      <c r="A291" s="17"/>
      <c r="B291" s="20" t="s">
        <v>13</v>
      </c>
      <c r="C291" s="19"/>
      <c r="D291" s="19"/>
      <c r="E291" s="19"/>
      <c r="F291" s="19"/>
    </row>
    <row r="292" spans="1:6">
      <c r="A292" s="17"/>
      <c r="B292" s="20" t="s">
        <v>14</v>
      </c>
      <c r="C292" s="19"/>
      <c r="D292" s="19"/>
      <c r="E292" s="19"/>
      <c r="F292" s="19"/>
    </row>
    <row r="293" spans="1:6">
      <c r="A293" s="17"/>
      <c r="B293" s="18" t="s">
        <v>15</v>
      </c>
      <c r="C293" s="19"/>
      <c r="D293" s="19"/>
      <c r="E293" s="19"/>
      <c r="F293" s="19"/>
    </row>
    <row r="294" spans="1:6">
      <c r="A294" s="17"/>
      <c r="B294" s="18" t="s">
        <v>16</v>
      </c>
      <c r="C294" s="19"/>
      <c r="D294" s="19"/>
      <c r="E294" s="19"/>
      <c r="F294" s="19"/>
    </row>
    <row r="295" spans="1:6" ht="45">
      <c r="A295" s="40" t="s">
        <v>74</v>
      </c>
      <c r="B295" s="41" t="s">
        <v>75</v>
      </c>
      <c r="C295" s="42">
        <f t="shared" ref="C295:F295" si="69">SUM(C297,C303,C304)</f>
        <v>120222</v>
      </c>
      <c r="D295" s="42">
        <f t="shared" si="69"/>
        <v>138452</v>
      </c>
      <c r="E295" s="42">
        <f t="shared" si="69"/>
        <v>133810</v>
      </c>
      <c r="F295" s="42">
        <f t="shared" si="69"/>
        <v>0</v>
      </c>
    </row>
    <row r="296" spans="1:6">
      <c r="A296" s="14"/>
      <c r="B296" s="15" t="s">
        <v>8</v>
      </c>
      <c r="C296" s="24"/>
      <c r="D296" s="24">
        <v>20</v>
      </c>
      <c r="E296" s="24">
        <v>20</v>
      </c>
      <c r="F296" s="24"/>
    </row>
    <row r="297" spans="1:6">
      <c r="A297" s="17"/>
      <c r="B297" s="18" t="s">
        <v>9</v>
      </c>
      <c r="C297" s="19">
        <f t="shared" ref="C297:F297" si="70">SUM(C298:C302)</f>
        <v>120222</v>
      </c>
      <c r="D297" s="19">
        <f t="shared" si="70"/>
        <v>119853</v>
      </c>
      <c r="E297" s="19">
        <f t="shared" si="70"/>
        <v>123810</v>
      </c>
      <c r="F297" s="19">
        <f t="shared" si="70"/>
        <v>0</v>
      </c>
    </row>
    <row r="298" spans="1:6">
      <c r="A298" s="17"/>
      <c r="B298" s="20" t="s">
        <v>10</v>
      </c>
      <c r="C298" s="19"/>
      <c r="D298" s="19">
        <v>80697</v>
      </c>
      <c r="E298" s="19">
        <v>81710</v>
      </c>
      <c r="F298" s="19"/>
    </row>
    <row r="299" spans="1:6">
      <c r="A299" s="17"/>
      <c r="B299" s="20" t="s">
        <v>11</v>
      </c>
      <c r="C299" s="19"/>
      <c r="D299" s="19">
        <v>39156</v>
      </c>
      <c r="E299" s="19">
        <v>42100</v>
      </c>
      <c r="F299" s="19"/>
    </row>
    <row r="300" spans="1:6">
      <c r="A300" s="17"/>
      <c r="B300" s="20" t="s">
        <v>12</v>
      </c>
      <c r="C300" s="19">
        <v>120222</v>
      </c>
      <c r="D300" s="19"/>
      <c r="E300" s="19"/>
      <c r="F300" s="19"/>
    </row>
    <row r="301" spans="1:6">
      <c r="A301" s="17"/>
      <c r="B301" s="20" t="s">
        <v>13</v>
      </c>
      <c r="C301" s="19"/>
      <c r="D301" s="19"/>
      <c r="E301" s="19"/>
      <c r="F301" s="19"/>
    </row>
    <row r="302" spans="1:6">
      <c r="A302" s="17"/>
      <c r="B302" s="20" t="s">
        <v>14</v>
      </c>
      <c r="C302" s="19"/>
      <c r="D302" s="19"/>
      <c r="E302" s="19"/>
      <c r="F302" s="19"/>
    </row>
    <row r="303" spans="1:6">
      <c r="A303" s="17"/>
      <c r="B303" s="18" t="s">
        <v>15</v>
      </c>
      <c r="C303" s="19"/>
      <c r="D303" s="19">
        <v>18599</v>
      </c>
      <c r="E303" s="19">
        <v>10000</v>
      </c>
      <c r="F303" s="19"/>
    </row>
    <row r="304" spans="1:6">
      <c r="A304" s="17"/>
      <c r="B304" s="18" t="s">
        <v>16</v>
      </c>
      <c r="C304" s="19"/>
      <c r="D304" s="19"/>
      <c r="E304" s="19"/>
      <c r="F304" s="19"/>
    </row>
    <row r="305" spans="1:6">
      <c r="A305" s="49" t="s">
        <v>76</v>
      </c>
      <c r="B305" s="53" t="s">
        <v>77</v>
      </c>
      <c r="C305" s="51">
        <f t="shared" ref="C305:F305" si="71">SUM(C307,C313,C314)</f>
        <v>667236</v>
      </c>
      <c r="D305" s="51">
        <f t="shared" si="71"/>
        <v>808755</v>
      </c>
      <c r="E305" s="51">
        <f t="shared" si="71"/>
        <v>1121400</v>
      </c>
      <c r="F305" s="51">
        <f t="shared" si="71"/>
        <v>0</v>
      </c>
    </row>
    <row r="306" spans="1:6">
      <c r="A306" s="28"/>
      <c r="B306" s="29" t="s">
        <v>8</v>
      </c>
      <c r="C306" s="30"/>
      <c r="D306" s="30">
        <v>143</v>
      </c>
      <c r="E306" s="30">
        <v>143</v>
      </c>
      <c r="F306" s="30"/>
    </row>
    <row r="307" spans="1:6">
      <c r="A307" s="31"/>
      <c r="B307" s="32" t="s">
        <v>9</v>
      </c>
      <c r="C307" s="33">
        <f t="shared" ref="C307:F307" si="72">SUM(C308:C312)</f>
        <v>633240</v>
      </c>
      <c r="D307" s="33">
        <f t="shared" si="72"/>
        <v>758272</v>
      </c>
      <c r="E307" s="33">
        <f t="shared" si="72"/>
        <v>1091400</v>
      </c>
      <c r="F307" s="33">
        <f t="shared" si="72"/>
        <v>0</v>
      </c>
    </row>
    <row r="308" spans="1:6">
      <c r="A308" s="31"/>
      <c r="B308" s="34" t="s">
        <v>10</v>
      </c>
      <c r="C308" s="33"/>
      <c r="D308" s="33">
        <v>563667</v>
      </c>
      <c r="E308" s="33">
        <v>816445</v>
      </c>
      <c r="F308" s="33"/>
    </row>
    <row r="309" spans="1:6">
      <c r="A309" s="31"/>
      <c r="B309" s="34" t="s">
        <v>11</v>
      </c>
      <c r="C309" s="33"/>
      <c r="D309" s="33">
        <v>194605</v>
      </c>
      <c r="E309" s="33">
        <v>274955</v>
      </c>
      <c r="F309" s="33"/>
    </row>
    <row r="310" spans="1:6">
      <c r="A310" s="31"/>
      <c r="B310" s="34" t="s">
        <v>35</v>
      </c>
      <c r="C310" s="33">
        <v>633240</v>
      </c>
      <c r="D310" s="33"/>
      <c r="E310" s="33"/>
      <c r="F310" s="33"/>
    </row>
    <row r="311" spans="1:6">
      <c r="A311" s="31"/>
      <c r="B311" s="34" t="s">
        <v>13</v>
      </c>
      <c r="C311" s="33"/>
      <c r="D311" s="33"/>
      <c r="E311" s="33"/>
      <c r="F311" s="33"/>
    </row>
    <row r="312" spans="1:6">
      <c r="A312" s="31"/>
      <c r="B312" s="34" t="s">
        <v>14</v>
      </c>
      <c r="C312" s="33"/>
      <c r="D312" s="33"/>
      <c r="E312" s="33"/>
      <c r="F312" s="33"/>
    </row>
    <row r="313" spans="1:6">
      <c r="A313" s="31"/>
      <c r="B313" s="32" t="s">
        <v>15</v>
      </c>
      <c r="C313" s="33">
        <v>33996</v>
      </c>
      <c r="D313" s="33">
        <v>50410</v>
      </c>
      <c r="E313" s="33">
        <v>30000</v>
      </c>
      <c r="F313" s="33"/>
    </row>
    <row r="314" spans="1:6">
      <c r="A314" s="31"/>
      <c r="B314" s="32" t="s">
        <v>16</v>
      </c>
      <c r="C314" s="33"/>
      <c r="D314" s="33">
        <v>73</v>
      </c>
      <c r="E314" s="33"/>
      <c r="F314" s="33"/>
    </row>
    <row r="315" spans="1:6" ht="45">
      <c r="A315" s="49" t="s">
        <v>78</v>
      </c>
      <c r="B315" s="53" t="s">
        <v>79</v>
      </c>
      <c r="C315" s="51">
        <f t="shared" ref="C315:F324" si="73">SUM(C325,C335,C345,C355)</f>
        <v>649588</v>
      </c>
      <c r="D315" s="51">
        <f t="shared" si="73"/>
        <v>690476</v>
      </c>
      <c r="E315" s="51">
        <f t="shared" si="73"/>
        <v>767080</v>
      </c>
      <c r="F315" s="51">
        <f t="shared" si="73"/>
        <v>0</v>
      </c>
    </row>
    <row r="316" spans="1:6">
      <c r="A316" s="28"/>
      <c r="B316" s="29" t="s">
        <v>8</v>
      </c>
      <c r="C316" s="30">
        <f t="shared" si="73"/>
        <v>0</v>
      </c>
      <c r="D316" s="30">
        <f t="shared" si="73"/>
        <v>88</v>
      </c>
      <c r="E316" s="30">
        <f t="shared" si="73"/>
        <v>88</v>
      </c>
      <c r="F316" s="30">
        <f t="shared" si="73"/>
        <v>0</v>
      </c>
    </row>
    <row r="317" spans="1:6">
      <c r="A317" s="31"/>
      <c r="B317" s="32" t="s">
        <v>9</v>
      </c>
      <c r="C317" s="33">
        <f t="shared" si="73"/>
        <v>646188</v>
      </c>
      <c r="D317" s="33">
        <f t="shared" si="73"/>
        <v>684177</v>
      </c>
      <c r="E317" s="33">
        <f t="shared" si="73"/>
        <v>767080</v>
      </c>
      <c r="F317" s="33">
        <f t="shared" si="73"/>
        <v>0</v>
      </c>
    </row>
    <row r="318" spans="1:6">
      <c r="A318" s="31"/>
      <c r="B318" s="34" t="s">
        <v>10</v>
      </c>
      <c r="C318" s="33">
        <f t="shared" si="73"/>
        <v>0</v>
      </c>
      <c r="D318" s="33">
        <f t="shared" si="73"/>
        <v>230898</v>
      </c>
      <c r="E318" s="33">
        <f t="shared" si="73"/>
        <v>250680</v>
      </c>
      <c r="F318" s="33">
        <f t="shared" si="73"/>
        <v>0</v>
      </c>
    </row>
    <row r="319" spans="1:6">
      <c r="A319" s="31"/>
      <c r="B319" s="34" t="s">
        <v>11</v>
      </c>
      <c r="C319" s="33">
        <f t="shared" si="73"/>
        <v>0</v>
      </c>
      <c r="D319" s="33">
        <f t="shared" si="73"/>
        <v>452103</v>
      </c>
      <c r="E319" s="33">
        <f t="shared" si="73"/>
        <v>516400</v>
      </c>
      <c r="F319" s="33">
        <f t="shared" si="73"/>
        <v>0</v>
      </c>
    </row>
    <row r="320" spans="1:6">
      <c r="A320" s="31"/>
      <c r="B320" s="34" t="s">
        <v>35</v>
      </c>
      <c r="C320" s="33">
        <f t="shared" si="73"/>
        <v>646188</v>
      </c>
      <c r="D320" s="33">
        <f t="shared" si="73"/>
        <v>0</v>
      </c>
      <c r="E320" s="33">
        <f t="shared" si="73"/>
        <v>0</v>
      </c>
      <c r="F320" s="33">
        <f t="shared" si="73"/>
        <v>0</v>
      </c>
    </row>
    <row r="321" spans="1:6">
      <c r="A321" s="31"/>
      <c r="B321" s="34" t="s">
        <v>13</v>
      </c>
      <c r="C321" s="33">
        <f t="shared" si="73"/>
        <v>0</v>
      </c>
      <c r="D321" s="33">
        <f t="shared" si="73"/>
        <v>1176</v>
      </c>
      <c r="E321" s="33">
        <f t="shared" si="73"/>
        <v>0</v>
      </c>
      <c r="F321" s="33">
        <f t="shared" si="73"/>
        <v>0</v>
      </c>
    </row>
    <row r="322" spans="1:6">
      <c r="A322" s="31"/>
      <c r="B322" s="34" t="s">
        <v>14</v>
      </c>
      <c r="C322" s="33">
        <f t="shared" si="73"/>
        <v>0</v>
      </c>
      <c r="D322" s="33">
        <f t="shared" si="73"/>
        <v>0</v>
      </c>
      <c r="E322" s="33">
        <f t="shared" si="73"/>
        <v>0</v>
      </c>
      <c r="F322" s="33">
        <f t="shared" si="73"/>
        <v>0</v>
      </c>
    </row>
    <row r="323" spans="1:6">
      <c r="A323" s="31"/>
      <c r="B323" s="32" t="s">
        <v>15</v>
      </c>
      <c r="C323" s="33">
        <f t="shared" si="73"/>
        <v>3400</v>
      </c>
      <c r="D323" s="33">
        <f t="shared" si="73"/>
        <v>6299</v>
      </c>
      <c r="E323" s="33">
        <f t="shared" si="73"/>
        <v>0</v>
      </c>
      <c r="F323" s="33">
        <f t="shared" si="73"/>
        <v>0</v>
      </c>
    </row>
    <row r="324" spans="1:6">
      <c r="A324" s="31"/>
      <c r="B324" s="32" t="s">
        <v>16</v>
      </c>
      <c r="C324" s="33">
        <f t="shared" si="73"/>
        <v>0</v>
      </c>
      <c r="D324" s="33">
        <f t="shared" si="73"/>
        <v>0</v>
      </c>
      <c r="E324" s="33">
        <f t="shared" si="73"/>
        <v>0</v>
      </c>
      <c r="F324" s="33">
        <f t="shared" si="73"/>
        <v>0</v>
      </c>
    </row>
    <row r="325" spans="1:6" ht="30">
      <c r="A325" s="40" t="s">
        <v>80</v>
      </c>
      <c r="B325" s="41" t="s">
        <v>81</v>
      </c>
      <c r="C325" s="42">
        <f t="shared" ref="C325:F325" si="74">SUM(C327,C333,C334)</f>
        <v>321636</v>
      </c>
      <c r="D325" s="42">
        <f t="shared" si="74"/>
        <v>345948</v>
      </c>
      <c r="E325" s="42">
        <f t="shared" si="74"/>
        <v>357000</v>
      </c>
      <c r="F325" s="42">
        <f t="shared" si="74"/>
        <v>0</v>
      </c>
    </row>
    <row r="326" spans="1:6">
      <c r="A326" s="14"/>
      <c r="B326" s="15" t="s">
        <v>8</v>
      </c>
      <c r="C326" s="24"/>
      <c r="D326" s="24">
        <v>36</v>
      </c>
      <c r="E326" s="24">
        <v>36</v>
      </c>
      <c r="F326" s="24"/>
    </row>
    <row r="327" spans="1:6">
      <c r="A327" s="17"/>
      <c r="B327" s="18" t="s">
        <v>9</v>
      </c>
      <c r="C327" s="19">
        <f t="shared" ref="C327:F327" si="75">SUM(C328:C332)</f>
        <v>321636</v>
      </c>
      <c r="D327" s="19">
        <f t="shared" si="75"/>
        <v>339649</v>
      </c>
      <c r="E327" s="19">
        <f t="shared" si="75"/>
        <v>357000</v>
      </c>
      <c r="F327" s="19">
        <f t="shared" si="75"/>
        <v>0</v>
      </c>
    </row>
    <row r="328" spans="1:6">
      <c r="A328" s="17"/>
      <c r="B328" s="20" t="s">
        <v>10</v>
      </c>
      <c r="C328" s="19"/>
      <c r="D328" s="19">
        <v>106896</v>
      </c>
      <c r="E328" s="19">
        <v>105000</v>
      </c>
      <c r="F328" s="19"/>
    </row>
    <row r="329" spans="1:6">
      <c r="A329" s="17"/>
      <c r="B329" s="20" t="s">
        <v>11</v>
      </c>
      <c r="C329" s="19"/>
      <c r="D329" s="19">
        <v>232753</v>
      </c>
      <c r="E329" s="19">
        <v>252000</v>
      </c>
      <c r="F329" s="19"/>
    </row>
    <row r="330" spans="1:6">
      <c r="A330" s="17"/>
      <c r="B330" s="20" t="s">
        <v>12</v>
      </c>
      <c r="C330" s="19">
        <v>321636</v>
      </c>
      <c r="D330" s="19"/>
      <c r="E330" s="19"/>
      <c r="F330" s="19"/>
    </row>
    <row r="331" spans="1:6">
      <c r="A331" s="17"/>
      <c r="B331" s="20" t="s">
        <v>13</v>
      </c>
      <c r="C331" s="19"/>
      <c r="D331" s="19"/>
      <c r="E331" s="19"/>
      <c r="F331" s="19"/>
    </row>
    <row r="332" spans="1:6">
      <c r="A332" s="17"/>
      <c r="B332" s="20" t="s">
        <v>14</v>
      </c>
      <c r="C332" s="19"/>
      <c r="D332" s="19"/>
      <c r="E332" s="19"/>
      <c r="F332" s="19"/>
    </row>
    <row r="333" spans="1:6">
      <c r="A333" s="17"/>
      <c r="B333" s="18" t="s">
        <v>15</v>
      </c>
      <c r="C333" s="19"/>
      <c r="D333" s="19">
        <v>6299</v>
      </c>
      <c r="E333" s="19"/>
      <c r="F333" s="19"/>
    </row>
    <row r="334" spans="1:6">
      <c r="A334" s="17"/>
      <c r="B334" s="18" t="s">
        <v>16</v>
      </c>
      <c r="C334" s="19"/>
      <c r="D334" s="19"/>
      <c r="E334" s="19"/>
      <c r="F334" s="19"/>
    </row>
    <row r="335" spans="1:6" ht="30">
      <c r="A335" s="40" t="s">
        <v>82</v>
      </c>
      <c r="B335" s="41" t="s">
        <v>83</v>
      </c>
      <c r="C335" s="42">
        <f t="shared" ref="C335:F335" si="76">SUM(C337,C343,C344)</f>
        <v>120014</v>
      </c>
      <c r="D335" s="42">
        <f t="shared" si="76"/>
        <v>121111</v>
      </c>
      <c r="E335" s="42">
        <f t="shared" si="76"/>
        <v>130680</v>
      </c>
      <c r="F335" s="42">
        <f t="shared" si="76"/>
        <v>0</v>
      </c>
    </row>
    <row r="336" spans="1:6">
      <c r="A336" s="14"/>
      <c r="B336" s="15" t="s">
        <v>8</v>
      </c>
      <c r="C336" s="24"/>
      <c r="D336" s="24">
        <v>14</v>
      </c>
      <c r="E336" s="24">
        <v>14</v>
      </c>
      <c r="F336" s="24"/>
    </row>
    <row r="337" spans="1:6">
      <c r="A337" s="17"/>
      <c r="B337" s="18" t="s">
        <v>9</v>
      </c>
      <c r="C337" s="19">
        <f t="shared" ref="C337:F337" si="77">SUM(C338:C342)</f>
        <v>120014</v>
      </c>
      <c r="D337" s="19">
        <f t="shared" si="77"/>
        <v>121111</v>
      </c>
      <c r="E337" s="19">
        <f t="shared" si="77"/>
        <v>130680</v>
      </c>
      <c r="F337" s="19">
        <f t="shared" si="77"/>
        <v>0</v>
      </c>
    </row>
    <row r="338" spans="1:6">
      <c r="A338" s="17"/>
      <c r="B338" s="20" t="s">
        <v>10</v>
      </c>
      <c r="C338" s="19"/>
      <c r="D338" s="19">
        <v>43120</v>
      </c>
      <c r="E338" s="19">
        <v>38400</v>
      </c>
      <c r="F338" s="19"/>
    </row>
    <row r="339" spans="1:6">
      <c r="A339" s="17"/>
      <c r="B339" s="20" t="s">
        <v>11</v>
      </c>
      <c r="C339" s="19"/>
      <c r="D339" s="19">
        <v>76815</v>
      </c>
      <c r="E339" s="19">
        <v>92280</v>
      </c>
      <c r="F339" s="19"/>
    </row>
    <row r="340" spans="1:6">
      <c r="A340" s="17"/>
      <c r="B340" s="20" t="s">
        <v>12</v>
      </c>
      <c r="C340" s="19">
        <v>120014</v>
      </c>
      <c r="D340" s="19"/>
      <c r="E340" s="19"/>
      <c r="F340" s="19"/>
    </row>
    <row r="341" spans="1:6">
      <c r="A341" s="17"/>
      <c r="B341" s="20" t="s">
        <v>13</v>
      </c>
      <c r="C341" s="19"/>
      <c r="D341" s="19">
        <v>1176</v>
      </c>
      <c r="E341" s="19"/>
      <c r="F341" s="19"/>
    </row>
    <row r="342" spans="1:6">
      <c r="A342" s="17"/>
      <c r="B342" s="20" t="s">
        <v>14</v>
      </c>
      <c r="C342" s="19"/>
      <c r="D342" s="19"/>
      <c r="E342" s="19"/>
      <c r="F342" s="19"/>
    </row>
    <row r="343" spans="1:6">
      <c r="A343" s="17"/>
      <c r="B343" s="18" t="s">
        <v>15</v>
      </c>
      <c r="C343" s="19"/>
      <c r="D343" s="19"/>
      <c r="E343" s="19"/>
      <c r="F343" s="19"/>
    </row>
    <row r="344" spans="1:6">
      <c r="A344" s="17"/>
      <c r="B344" s="18" t="s">
        <v>16</v>
      </c>
      <c r="C344" s="19"/>
      <c r="D344" s="19"/>
      <c r="E344" s="19"/>
      <c r="F344" s="19"/>
    </row>
    <row r="345" spans="1:6" ht="45">
      <c r="A345" s="40" t="s">
        <v>84</v>
      </c>
      <c r="B345" s="41" t="s">
        <v>85</v>
      </c>
      <c r="C345" s="42">
        <f t="shared" ref="C345:F345" si="78">SUM(C347,C353,C354)</f>
        <v>151452</v>
      </c>
      <c r="D345" s="42">
        <f t="shared" si="78"/>
        <v>172535</v>
      </c>
      <c r="E345" s="42">
        <f t="shared" si="78"/>
        <v>197000</v>
      </c>
      <c r="F345" s="42">
        <f t="shared" si="78"/>
        <v>0</v>
      </c>
    </row>
    <row r="346" spans="1:6">
      <c r="A346" s="14"/>
      <c r="B346" s="15" t="s">
        <v>8</v>
      </c>
      <c r="C346" s="24"/>
      <c r="D346" s="24">
        <v>24</v>
      </c>
      <c r="E346" s="24">
        <v>24</v>
      </c>
      <c r="F346" s="24"/>
    </row>
    <row r="347" spans="1:6">
      <c r="A347" s="17"/>
      <c r="B347" s="18" t="s">
        <v>9</v>
      </c>
      <c r="C347" s="19">
        <f t="shared" ref="C347:F347" si="79">SUM(C348:C352)</f>
        <v>148052</v>
      </c>
      <c r="D347" s="19">
        <f t="shared" si="79"/>
        <v>172535</v>
      </c>
      <c r="E347" s="19">
        <f t="shared" si="79"/>
        <v>197000</v>
      </c>
      <c r="F347" s="19">
        <f t="shared" si="79"/>
        <v>0</v>
      </c>
    </row>
    <row r="348" spans="1:6">
      <c r="A348" s="17"/>
      <c r="B348" s="20" t="s">
        <v>10</v>
      </c>
      <c r="C348" s="19"/>
      <c r="D348" s="19">
        <v>52228</v>
      </c>
      <c r="E348" s="19">
        <v>68880</v>
      </c>
      <c r="F348" s="19"/>
    </row>
    <row r="349" spans="1:6">
      <c r="A349" s="17"/>
      <c r="B349" s="20" t="s">
        <v>11</v>
      </c>
      <c r="C349" s="19"/>
      <c r="D349" s="19">
        <v>120307</v>
      </c>
      <c r="E349" s="19">
        <v>128120</v>
      </c>
      <c r="F349" s="19"/>
    </row>
    <row r="350" spans="1:6">
      <c r="A350" s="17"/>
      <c r="B350" s="20" t="s">
        <v>12</v>
      </c>
      <c r="C350" s="19">
        <v>148052</v>
      </c>
      <c r="D350" s="19"/>
      <c r="E350" s="19"/>
      <c r="F350" s="19"/>
    </row>
    <row r="351" spans="1:6">
      <c r="A351" s="17"/>
      <c r="B351" s="20" t="s">
        <v>13</v>
      </c>
      <c r="C351" s="19"/>
      <c r="D351" s="19"/>
      <c r="E351" s="19"/>
      <c r="F351" s="19"/>
    </row>
    <row r="352" spans="1:6">
      <c r="A352" s="17"/>
      <c r="B352" s="20" t="s">
        <v>14</v>
      </c>
      <c r="C352" s="19"/>
      <c r="D352" s="19"/>
      <c r="E352" s="19"/>
      <c r="F352" s="19"/>
    </row>
    <row r="353" spans="1:6">
      <c r="A353" s="17"/>
      <c r="B353" s="18" t="s">
        <v>15</v>
      </c>
      <c r="C353" s="19">
        <v>3400</v>
      </c>
      <c r="D353" s="19"/>
      <c r="E353" s="19"/>
      <c r="F353" s="19"/>
    </row>
    <row r="354" spans="1:6">
      <c r="A354" s="17"/>
      <c r="B354" s="18" t="s">
        <v>16</v>
      </c>
      <c r="C354" s="19"/>
      <c r="D354" s="19"/>
      <c r="E354" s="19"/>
      <c r="F354" s="19"/>
    </row>
    <row r="355" spans="1:6" ht="30">
      <c r="A355" s="40" t="s">
        <v>86</v>
      </c>
      <c r="B355" s="41" t="s">
        <v>87</v>
      </c>
      <c r="C355" s="42">
        <f t="shared" ref="C355:F355" si="80">SUM(C357,C363,C364)</f>
        <v>56486</v>
      </c>
      <c r="D355" s="42">
        <f t="shared" si="80"/>
        <v>50882</v>
      </c>
      <c r="E355" s="42">
        <f t="shared" si="80"/>
        <v>82400</v>
      </c>
      <c r="F355" s="42">
        <f t="shared" si="80"/>
        <v>0</v>
      </c>
    </row>
    <row r="356" spans="1:6">
      <c r="A356" s="14"/>
      <c r="B356" s="15" t="s">
        <v>8</v>
      </c>
      <c r="C356" s="24"/>
      <c r="D356" s="24">
        <v>14</v>
      </c>
      <c r="E356" s="24">
        <v>14</v>
      </c>
      <c r="F356" s="24"/>
    </row>
    <row r="357" spans="1:6">
      <c r="A357" s="17"/>
      <c r="B357" s="18" t="s">
        <v>9</v>
      </c>
      <c r="C357" s="19">
        <f t="shared" ref="C357:F357" si="81">SUM(C358:C362)</f>
        <v>56486</v>
      </c>
      <c r="D357" s="19">
        <f t="shared" si="81"/>
        <v>50882</v>
      </c>
      <c r="E357" s="19">
        <f t="shared" si="81"/>
        <v>82400</v>
      </c>
      <c r="F357" s="19">
        <f t="shared" si="81"/>
        <v>0</v>
      </c>
    </row>
    <row r="358" spans="1:6">
      <c r="A358" s="17"/>
      <c r="B358" s="20" t="s">
        <v>10</v>
      </c>
      <c r="C358" s="19"/>
      <c r="D358" s="19">
        <v>28654</v>
      </c>
      <c r="E358" s="19">
        <v>38400</v>
      </c>
      <c r="F358" s="19"/>
    </row>
    <row r="359" spans="1:6">
      <c r="A359" s="17"/>
      <c r="B359" s="20" t="s">
        <v>11</v>
      </c>
      <c r="C359" s="19"/>
      <c r="D359" s="19">
        <v>22228</v>
      </c>
      <c r="E359" s="19">
        <v>44000</v>
      </c>
      <c r="F359" s="19"/>
    </row>
    <row r="360" spans="1:6">
      <c r="A360" s="17"/>
      <c r="B360" s="20" t="s">
        <v>12</v>
      </c>
      <c r="C360" s="19">
        <v>56486</v>
      </c>
      <c r="D360" s="19"/>
      <c r="E360" s="19"/>
      <c r="F360" s="19"/>
    </row>
    <row r="361" spans="1:6">
      <c r="A361" s="17"/>
      <c r="B361" s="20" t="s">
        <v>13</v>
      </c>
      <c r="C361" s="19"/>
      <c r="D361" s="19"/>
      <c r="E361" s="19"/>
      <c r="F361" s="19"/>
    </row>
    <row r="362" spans="1:6">
      <c r="A362" s="17"/>
      <c r="B362" s="20" t="s">
        <v>14</v>
      </c>
      <c r="C362" s="19"/>
      <c r="D362" s="19"/>
      <c r="E362" s="19"/>
      <c r="F362" s="19"/>
    </row>
    <row r="363" spans="1:6">
      <c r="A363" s="17"/>
      <c r="B363" s="18" t="s">
        <v>15</v>
      </c>
      <c r="C363" s="19"/>
      <c r="D363" s="19"/>
      <c r="E363" s="19"/>
      <c r="F363" s="19"/>
    </row>
    <row r="364" spans="1:6">
      <c r="A364" s="17"/>
      <c r="B364" s="18" t="s">
        <v>16</v>
      </c>
      <c r="C364" s="19"/>
      <c r="D364" s="19"/>
      <c r="E364" s="19"/>
      <c r="F364" s="19"/>
    </row>
    <row r="365" spans="1:6">
      <c r="A365" s="49" t="s">
        <v>88</v>
      </c>
      <c r="B365" s="53" t="s">
        <v>89</v>
      </c>
      <c r="C365" s="51">
        <f t="shared" ref="C365:F374" si="82">SUM(C375,C385,C395,C405,C415,C425,C435)</f>
        <v>5184734</v>
      </c>
      <c r="D365" s="51">
        <f t="shared" si="82"/>
        <v>4661217</v>
      </c>
      <c r="E365" s="51">
        <f t="shared" si="82"/>
        <v>4576691</v>
      </c>
      <c r="F365" s="51">
        <f t="shared" si="82"/>
        <v>0</v>
      </c>
    </row>
    <row r="366" spans="1:6">
      <c r="A366" s="28"/>
      <c r="B366" s="29" t="s">
        <v>8</v>
      </c>
      <c r="C366" s="30">
        <f t="shared" si="82"/>
        <v>0</v>
      </c>
      <c r="D366" s="30">
        <f t="shared" si="82"/>
        <v>855</v>
      </c>
      <c r="E366" s="30">
        <f t="shared" si="82"/>
        <v>855</v>
      </c>
      <c r="F366" s="30">
        <f t="shared" si="82"/>
        <v>0</v>
      </c>
    </row>
    <row r="367" spans="1:6">
      <c r="A367" s="31"/>
      <c r="B367" s="32" t="s">
        <v>9</v>
      </c>
      <c r="C367" s="33">
        <f t="shared" si="82"/>
        <v>4289547</v>
      </c>
      <c r="D367" s="33">
        <f t="shared" si="82"/>
        <v>4360096</v>
      </c>
      <c r="E367" s="33">
        <f t="shared" si="82"/>
        <v>4328731</v>
      </c>
      <c r="F367" s="33">
        <f t="shared" si="82"/>
        <v>0</v>
      </c>
    </row>
    <row r="368" spans="1:6">
      <c r="A368" s="31"/>
      <c r="B368" s="34" t="s">
        <v>10</v>
      </c>
      <c r="C368" s="33">
        <f t="shared" si="82"/>
        <v>0</v>
      </c>
      <c r="D368" s="33">
        <f t="shared" si="82"/>
        <v>3991509</v>
      </c>
      <c r="E368" s="33">
        <f t="shared" si="82"/>
        <v>4032131</v>
      </c>
      <c r="F368" s="33">
        <f t="shared" si="82"/>
        <v>0</v>
      </c>
    </row>
    <row r="369" spans="1:6">
      <c r="A369" s="31"/>
      <c r="B369" s="34" t="s">
        <v>11</v>
      </c>
      <c r="C369" s="33">
        <f t="shared" si="82"/>
        <v>0</v>
      </c>
      <c r="D369" s="33">
        <f t="shared" si="82"/>
        <v>365001</v>
      </c>
      <c r="E369" s="33">
        <f t="shared" si="82"/>
        <v>296600</v>
      </c>
      <c r="F369" s="33">
        <f t="shared" si="82"/>
        <v>0</v>
      </c>
    </row>
    <row r="370" spans="1:6">
      <c r="A370" s="31"/>
      <c r="B370" s="34" t="s">
        <v>35</v>
      </c>
      <c r="C370" s="33">
        <f t="shared" si="82"/>
        <v>4289547</v>
      </c>
      <c r="D370" s="33">
        <f t="shared" si="82"/>
        <v>0</v>
      </c>
      <c r="E370" s="33">
        <f t="shared" si="82"/>
        <v>0</v>
      </c>
      <c r="F370" s="33">
        <f t="shared" si="82"/>
        <v>0</v>
      </c>
    </row>
    <row r="371" spans="1:6">
      <c r="A371" s="31"/>
      <c r="B371" s="34" t="s">
        <v>13</v>
      </c>
      <c r="C371" s="33">
        <f t="shared" si="82"/>
        <v>0</v>
      </c>
      <c r="D371" s="33">
        <f t="shared" si="82"/>
        <v>3586</v>
      </c>
      <c r="E371" s="33">
        <f t="shared" si="82"/>
        <v>0</v>
      </c>
      <c r="F371" s="33">
        <f t="shared" si="82"/>
        <v>0</v>
      </c>
    </row>
    <row r="372" spans="1:6">
      <c r="A372" s="31"/>
      <c r="B372" s="34" t="s">
        <v>14</v>
      </c>
      <c r="C372" s="33">
        <f t="shared" si="82"/>
        <v>0</v>
      </c>
      <c r="D372" s="33">
        <f t="shared" si="82"/>
        <v>0</v>
      </c>
      <c r="E372" s="33">
        <f t="shared" si="82"/>
        <v>0</v>
      </c>
      <c r="F372" s="33">
        <f t="shared" si="82"/>
        <v>0</v>
      </c>
    </row>
    <row r="373" spans="1:6">
      <c r="A373" s="31"/>
      <c r="B373" s="32" t="s">
        <v>15</v>
      </c>
      <c r="C373" s="33">
        <f t="shared" si="82"/>
        <v>895187</v>
      </c>
      <c r="D373" s="33">
        <f t="shared" si="82"/>
        <v>301121</v>
      </c>
      <c r="E373" s="33">
        <f t="shared" si="82"/>
        <v>247960</v>
      </c>
      <c r="F373" s="33">
        <f t="shared" si="82"/>
        <v>0</v>
      </c>
    </row>
    <row r="374" spans="1:6">
      <c r="A374" s="31"/>
      <c r="B374" s="32" t="s">
        <v>16</v>
      </c>
      <c r="C374" s="33">
        <f t="shared" si="82"/>
        <v>0</v>
      </c>
      <c r="D374" s="33">
        <f t="shared" si="82"/>
        <v>0</v>
      </c>
      <c r="E374" s="33">
        <f t="shared" si="82"/>
        <v>0</v>
      </c>
      <c r="F374" s="33">
        <f t="shared" si="82"/>
        <v>0</v>
      </c>
    </row>
    <row r="375" spans="1:6" ht="30">
      <c r="A375" s="40" t="s">
        <v>90</v>
      </c>
      <c r="B375" s="41" t="s">
        <v>91</v>
      </c>
      <c r="C375" s="42">
        <f t="shared" ref="C375:F375" si="83">SUM(C377,C383,C384)</f>
        <v>1234371</v>
      </c>
      <c r="D375" s="42">
        <f t="shared" si="83"/>
        <v>1235014</v>
      </c>
      <c r="E375" s="42">
        <f t="shared" si="83"/>
        <v>1239580</v>
      </c>
      <c r="F375" s="42">
        <f t="shared" si="83"/>
        <v>0</v>
      </c>
    </row>
    <row r="376" spans="1:6">
      <c r="A376" s="14"/>
      <c r="B376" s="15" t="s">
        <v>8</v>
      </c>
      <c r="C376" s="24"/>
      <c r="D376" s="24">
        <v>252</v>
      </c>
      <c r="E376" s="24">
        <v>252</v>
      </c>
      <c r="F376" s="24"/>
    </row>
    <row r="377" spans="1:6">
      <c r="A377" s="17"/>
      <c r="B377" s="18" t="s">
        <v>9</v>
      </c>
      <c r="C377" s="19">
        <f t="shared" ref="C377:F377" si="84">SUM(C378:C382)</f>
        <v>1219442</v>
      </c>
      <c r="D377" s="19">
        <f t="shared" si="84"/>
        <v>1220014</v>
      </c>
      <c r="E377" s="19">
        <f t="shared" si="84"/>
        <v>1219580</v>
      </c>
      <c r="F377" s="19">
        <f t="shared" si="84"/>
        <v>0</v>
      </c>
    </row>
    <row r="378" spans="1:6">
      <c r="A378" s="17"/>
      <c r="B378" s="20" t="s">
        <v>10</v>
      </c>
      <c r="C378" s="19"/>
      <c r="D378" s="19">
        <v>1193806</v>
      </c>
      <c r="E378" s="19">
        <v>1198080</v>
      </c>
      <c r="F378" s="19"/>
    </row>
    <row r="379" spans="1:6">
      <c r="A379" s="17"/>
      <c r="B379" s="20" t="s">
        <v>11</v>
      </c>
      <c r="C379" s="19"/>
      <c r="D379" s="19">
        <v>22622</v>
      </c>
      <c r="E379" s="19">
        <v>21500</v>
      </c>
      <c r="F379" s="19"/>
    </row>
    <row r="380" spans="1:6">
      <c r="A380" s="17"/>
      <c r="B380" s="20" t="s">
        <v>12</v>
      </c>
      <c r="C380" s="19">
        <v>1219442</v>
      </c>
      <c r="D380" s="19"/>
      <c r="E380" s="19"/>
      <c r="F380" s="19"/>
    </row>
    <row r="381" spans="1:6">
      <c r="A381" s="17"/>
      <c r="B381" s="20" t="s">
        <v>13</v>
      </c>
      <c r="C381" s="19"/>
      <c r="D381" s="19">
        <v>3586</v>
      </c>
      <c r="E381" s="19"/>
      <c r="F381" s="19"/>
    </row>
    <row r="382" spans="1:6">
      <c r="A382" s="17"/>
      <c r="B382" s="20" t="s">
        <v>14</v>
      </c>
      <c r="C382" s="19"/>
      <c r="D382" s="19"/>
      <c r="E382" s="19"/>
      <c r="F382" s="19"/>
    </row>
    <row r="383" spans="1:6">
      <c r="A383" s="17"/>
      <c r="B383" s="18" t="s">
        <v>15</v>
      </c>
      <c r="C383" s="19">
        <v>14929</v>
      </c>
      <c r="D383" s="19">
        <v>15000</v>
      </c>
      <c r="E383" s="19">
        <v>20000</v>
      </c>
      <c r="F383" s="19"/>
    </row>
    <row r="384" spans="1:6">
      <c r="A384" s="17"/>
      <c r="B384" s="18" t="s">
        <v>16</v>
      </c>
      <c r="C384" s="19"/>
      <c r="D384" s="19"/>
      <c r="E384" s="19"/>
      <c r="F384" s="19"/>
    </row>
    <row r="385" spans="1:6" ht="30">
      <c r="A385" s="40" t="s">
        <v>92</v>
      </c>
      <c r="B385" s="41" t="s">
        <v>93</v>
      </c>
      <c r="C385" s="42">
        <f t="shared" ref="C385:F385" si="85">SUM(C387,C393,C394)</f>
        <v>1906194</v>
      </c>
      <c r="D385" s="42">
        <f t="shared" si="85"/>
        <v>1354777</v>
      </c>
      <c r="E385" s="42">
        <f t="shared" si="85"/>
        <v>1312961</v>
      </c>
      <c r="F385" s="42">
        <f t="shared" si="85"/>
        <v>0</v>
      </c>
    </row>
    <row r="386" spans="1:6">
      <c r="A386" s="14"/>
      <c r="B386" s="15" t="s">
        <v>8</v>
      </c>
      <c r="C386" s="24"/>
      <c r="D386" s="24">
        <v>229</v>
      </c>
      <c r="E386" s="24">
        <v>229</v>
      </c>
      <c r="F386" s="24"/>
    </row>
    <row r="387" spans="1:6">
      <c r="A387" s="17"/>
      <c r="B387" s="18" t="s">
        <v>9</v>
      </c>
      <c r="C387" s="19">
        <f t="shared" ref="C387:F387" si="86">SUM(C388:C392)</f>
        <v>1081691</v>
      </c>
      <c r="D387" s="19">
        <f t="shared" si="86"/>
        <v>1164916</v>
      </c>
      <c r="E387" s="19">
        <f t="shared" si="86"/>
        <v>1104001</v>
      </c>
      <c r="F387" s="19">
        <f t="shared" si="86"/>
        <v>0</v>
      </c>
    </row>
    <row r="388" spans="1:6">
      <c r="A388" s="17"/>
      <c r="B388" s="20" t="s">
        <v>10</v>
      </c>
      <c r="C388" s="19"/>
      <c r="D388" s="19">
        <v>1071209</v>
      </c>
      <c r="E388" s="19">
        <v>1081101</v>
      </c>
      <c r="F388" s="19"/>
    </row>
    <row r="389" spans="1:6">
      <c r="A389" s="17"/>
      <c r="B389" s="20" t="s">
        <v>11</v>
      </c>
      <c r="C389" s="19"/>
      <c r="D389" s="19">
        <v>93707</v>
      </c>
      <c r="E389" s="19">
        <v>22900</v>
      </c>
      <c r="F389" s="19"/>
    </row>
    <row r="390" spans="1:6">
      <c r="A390" s="17"/>
      <c r="B390" s="20" t="s">
        <v>12</v>
      </c>
      <c r="C390" s="19">
        <v>1081691</v>
      </c>
      <c r="D390" s="19"/>
      <c r="E390" s="19"/>
      <c r="F390" s="19"/>
    </row>
    <row r="391" spans="1:6">
      <c r="A391" s="17"/>
      <c r="B391" s="20" t="s">
        <v>13</v>
      </c>
      <c r="C391" s="19"/>
      <c r="D391" s="19"/>
      <c r="E391" s="19"/>
      <c r="F391" s="19"/>
    </row>
    <row r="392" spans="1:6">
      <c r="A392" s="17"/>
      <c r="B392" s="20" t="s">
        <v>14</v>
      </c>
      <c r="C392" s="19"/>
      <c r="D392" s="19"/>
      <c r="E392" s="19"/>
      <c r="F392" s="19"/>
    </row>
    <row r="393" spans="1:6">
      <c r="A393" s="17"/>
      <c r="B393" s="18" t="s">
        <v>15</v>
      </c>
      <c r="C393" s="19">
        <v>824503</v>
      </c>
      <c r="D393" s="19">
        <v>189861</v>
      </c>
      <c r="E393" s="19">
        <v>208960</v>
      </c>
      <c r="F393" s="19"/>
    </row>
    <row r="394" spans="1:6">
      <c r="A394" s="17"/>
      <c r="B394" s="18" t="s">
        <v>16</v>
      </c>
      <c r="C394" s="19"/>
      <c r="D394" s="19"/>
      <c r="E394" s="19"/>
      <c r="F394" s="19"/>
    </row>
    <row r="395" spans="1:6" ht="30">
      <c r="A395" s="40" t="s">
        <v>94</v>
      </c>
      <c r="B395" s="41" t="s">
        <v>95</v>
      </c>
      <c r="C395" s="42">
        <f t="shared" ref="C395:F395" si="87">SUM(C397,C403,C404)</f>
        <v>812295</v>
      </c>
      <c r="D395" s="42">
        <f t="shared" si="87"/>
        <v>770112</v>
      </c>
      <c r="E395" s="42">
        <f t="shared" si="87"/>
        <v>770500</v>
      </c>
      <c r="F395" s="42">
        <f t="shared" si="87"/>
        <v>0</v>
      </c>
    </row>
    <row r="396" spans="1:6">
      <c r="A396" s="14"/>
      <c r="B396" s="15" t="s">
        <v>8</v>
      </c>
      <c r="C396" s="24"/>
      <c r="D396" s="24">
        <v>153</v>
      </c>
      <c r="E396" s="24">
        <v>153</v>
      </c>
      <c r="F396" s="24"/>
    </row>
    <row r="397" spans="1:6">
      <c r="A397" s="17"/>
      <c r="B397" s="18" t="s">
        <v>9</v>
      </c>
      <c r="C397" s="19">
        <f t="shared" ref="C397:F397" si="88">SUM(C398:C402)</f>
        <v>762740</v>
      </c>
      <c r="D397" s="19">
        <f t="shared" si="88"/>
        <v>764929</v>
      </c>
      <c r="E397" s="19">
        <f t="shared" si="88"/>
        <v>770500</v>
      </c>
      <c r="F397" s="19">
        <f t="shared" si="88"/>
        <v>0</v>
      </c>
    </row>
    <row r="398" spans="1:6">
      <c r="A398" s="17"/>
      <c r="B398" s="20" t="s">
        <v>10</v>
      </c>
      <c r="C398" s="19"/>
      <c r="D398" s="19">
        <v>732709</v>
      </c>
      <c r="E398" s="19">
        <v>733000</v>
      </c>
      <c r="F398" s="19"/>
    </row>
    <row r="399" spans="1:6">
      <c r="A399" s="17"/>
      <c r="B399" s="20" t="s">
        <v>11</v>
      </c>
      <c r="C399" s="19"/>
      <c r="D399" s="19">
        <v>32220</v>
      </c>
      <c r="E399" s="19">
        <v>37500</v>
      </c>
      <c r="F399" s="19"/>
    </row>
    <row r="400" spans="1:6">
      <c r="A400" s="17"/>
      <c r="B400" s="20" t="s">
        <v>12</v>
      </c>
      <c r="C400" s="19">
        <v>762740</v>
      </c>
      <c r="D400" s="19"/>
      <c r="E400" s="19"/>
      <c r="F400" s="19"/>
    </row>
    <row r="401" spans="1:6">
      <c r="A401" s="17"/>
      <c r="B401" s="20" t="s">
        <v>13</v>
      </c>
      <c r="C401" s="19"/>
      <c r="D401" s="19"/>
      <c r="E401" s="19"/>
      <c r="F401" s="19"/>
    </row>
    <row r="402" spans="1:6">
      <c r="A402" s="17"/>
      <c r="B402" s="20" t="s">
        <v>14</v>
      </c>
      <c r="C402" s="19"/>
      <c r="D402" s="19"/>
      <c r="E402" s="19"/>
      <c r="F402" s="19"/>
    </row>
    <row r="403" spans="1:6">
      <c r="A403" s="17"/>
      <c r="B403" s="18" t="s">
        <v>15</v>
      </c>
      <c r="C403" s="19">
        <v>49555</v>
      </c>
      <c r="D403" s="19">
        <v>5183</v>
      </c>
      <c r="E403" s="19"/>
      <c r="F403" s="19"/>
    </row>
    <row r="404" spans="1:6">
      <c r="A404" s="17"/>
      <c r="B404" s="18" t="s">
        <v>16</v>
      </c>
      <c r="C404" s="19"/>
      <c r="D404" s="19"/>
      <c r="E404" s="19"/>
      <c r="F404" s="19"/>
    </row>
    <row r="405" spans="1:6" ht="30">
      <c r="A405" s="40" t="s">
        <v>96</v>
      </c>
      <c r="B405" s="41" t="s">
        <v>97</v>
      </c>
      <c r="C405" s="42">
        <f t="shared" ref="C405:F405" si="89">SUM(C407,C413,C414)</f>
        <v>255072</v>
      </c>
      <c r="D405" s="42">
        <f t="shared" si="89"/>
        <v>330986</v>
      </c>
      <c r="E405" s="42">
        <f t="shared" si="89"/>
        <v>278484</v>
      </c>
      <c r="F405" s="42">
        <f t="shared" si="89"/>
        <v>0</v>
      </c>
    </row>
    <row r="406" spans="1:6">
      <c r="A406" s="14"/>
      <c r="B406" s="15" t="s">
        <v>8</v>
      </c>
      <c r="C406" s="24"/>
      <c r="D406" s="24">
        <v>52</v>
      </c>
      <c r="E406" s="24">
        <v>52</v>
      </c>
      <c r="F406" s="24"/>
    </row>
    <row r="407" spans="1:6">
      <c r="A407" s="17"/>
      <c r="B407" s="18" t="s">
        <v>9</v>
      </c>
      <c r="C407" s="19">
        <f t="shared" ref="C407:F407" si="90">SUM(C408:C412)</f>
        <v>255072</v>
      </c>
      <c r="D407" s="19">
        <f t="shared" si="90"/>
        <v>265203</v>
      </c>
      <c r="E407" s="19">
        <f t="shared" si="90"/>
        <v>278484</v>
      </c>
      <c r="F407" s="19">
        <f t="shared" si="90"/>
        <v>0</v>
      </c>
    </row>
    <row r="408" spans="1:6">
      <c r="A408" s="17"/>
      <c r="B408" s="20" t="s">
        <v>10</v>
      </c>
      <c r="C408" s="19"/>
      <c r="D408" s="19">
        <v>238256</v>
      </c>
      <c r="E408" s="19">
        <v>253584</v>
      </c>
      <c r="F408" s="19"/>
    </row>
    <row r="409" spans="1:6">
      <c r="A409" s="17"/>
      <c r="B409" s="20" t="s">
        <v>11</v>
      </c>
      <c r="C409" s="19"/>
      <c r="D409" s="19">
        <v>26947</v>
      </c>
      <c r="E409" s="19">
        <v>24900</v>
      </c>
      <c r="F409" s="19"/>
    </row>
    <row r="410" spans="1:6">
      <c r="A410" s="17"/>
      <c r="B410" s="20" t="s">
        <v>12</v>
      </c>
      <c r="C410" s="19">
        <v>255072</v>
      </c>
      <c r="D410" s="19"/>
      <c r="E410" s="19"/>
      <c r="F410" s="19"/>
    </row>
    <row r="411" spans="1:6">
      <c r="A411" s="17"/>
      <c r="B411" s="20" t="s">
        <v>13</v>
      </c>
      <c r="C411" s="19"/>
      <c r="D411" s="19"/>
      <c r="E411" s="19"/>
      <c r="F411" s="19"/>
    </row>
    <row r="412" spans="1:6">
      <c r="A412" s="17"/>
      <c r="B412" s="20" t="s">
        <v>14</v>
      </c>
      <c r="C412" s="19"/>
      <c r="D412" s="19"/>
      <c r="E412" s="19"/>
      <c r="F412" s="19"/>
    </row>
    <row r="413" spans="1:6">
      <c r="A413" s="17"/>
      <c r="B413" s="18" t="s">
        <v>15</v>
      </c>
      <c r="C413" s="19"/>
      <c r="D413" s="19">
        <v>65783</v>
      </c>
      <c r="E413" s="19"/>
      <c r="F413" s="19"/>
    </row>
    <row r="414" spans="1:6">
      <c r="A414" s="17"/>
      <c r="B414" s="18" t="s">
        <v>16</v>
      </c>
      <c r="C414" s="19"/>
      <c r="D414" s="19"/>
      <c r="E414" s="19"/>
      <c r="F414" s="19"/>
    </row>
    <row r="415" spans="1:6">
      <c r="A415" s="40" t="s">
        <v>98</v>
      </c>
      <c r="B415" s="41" t="s">
        <v>99</v>
      </c>
      <c r="C415" s="42">
        <f t="shared" ref="C415:F415" si="91">SUM(C417,C423,C424)</f>
        <v>359770</v>
      </c>
      <c r="D415" s="42">
        <f t="shared" si="91"/>
        <v>345255</v>
      </c>
      <c r="E415" s="42">
        <f t="shared" si="91"/>
        <v>352656</v>
      </c>
      <c r="F415" s="42">
        <f t="shared" si="91"/>
        <v>0</v>
      </c>
    </row>
    <row r="416" spans="1:6">
      <c r="A416" s="14"/>
      <c r="B416" s="15" t="s">
        <v>8</v>
      </c>
      <c r="C416" s="24"/>
      <c r="D416" s="24">
        <v>60</v>
      </c>
      <c r="E416" s="24">
        <v>60</v>
      </c>
      <c r="F416" s="24"/>
    </row>
    <row r="417" spans="1:6">
      <c r="A417" s="17"/>
      <c r="B417" s="18" t="s">
        <v>9</v>
      </c>
      <c r="C417" s="19">
        <f t="shared" ref="C417:F417" si="92">SUM(C418:C422)</f>
        <v>359770</v>
      </c>
      <c r="D417" s="19">
        <f t="shared" si="92"/>
        <v>345255</v>
      </c>
      <c r="E417" s="19">
        <f t="shared" si="92"/>
        <v>352656</v>
      </c>
      <c r="F417" s="19">
        <f t="shared" si="92"/>
        <v>0</v>
      </c>
    </row>
    <row r="418" spans="1:6">
      <c r="A418" s="17"/>
      <c r="B418" s="20" t="s">
        <v>10</v>
      </c>
      <c r="C418" s="19"/>
      <c r="D418" s="19">
        <v>283499</v>
      </c>
      <c r="E418" s="19">
        <v>287856</v>
      </c>
      <c r="F418" s="19"/>
    </row>
    <row r="419" spans="1:6">
      <c r="A419" s="17"/>
      <c r="B419" s="20" t="s">
        <v>11</v>
      </c>
      <c r="C419" s="19"/>
      <c r="D419" s="19">
        <v>61756</v>
      </c>
      <c r="E419" s="19">
        <v>64800</v>
      </c>
      <c r="F419" s="19"/>
    </row>
    <row r="420" spans="1:6">
      <c r="A420" s="17"/>
      <c r="B420" s="20" t="s">
        <v>12</v>
      </c>
      <c r="C420" s="19">
        <v>359770</v>
      </c>
      <c r="D420" s="19"/>
      <c r="E420" s="19"/>
      <c r="F420" s="19"/>
    </row>
    <row r="421" spans="1:6">
      <c r="A421" s="17"/>
      <c r="B421" s="20" t="s">
        <v>13</v>
      </c>
      <c r="C421" s="19"/>
      <c r="D421" s="19"/>
      <c r="E421" s="19"/>
      <c r="F421" s="19"/>
    </row>
    <row r="422" spans="1:6">
      <c r="A422" s="17"/>
      <c r="B422" s="20" t="s">
        <v>14</v>
      </c>
      <c r="C422" s="19"/>
      <c r="D422" s="19"/>
      <c r="E422" s="19"/>
      <c r="F422" s="19"/>
    </row>
    <row r="423" spans="1:6">
      <c r="A423" s="17"/>
      <c r="B423" s="18" t="s">
        <v>15</v>
      </c>
      <c r="C423" s="19"/>
      <c r="D423" s="19"/>
      <c r="E423" s="19"/>
      <c r="F423" s="19"/>
    </row>
    <row r="424" spans="1:6">
      <c r="A424" s="17"/>
      <c r="B424" s="18" t="s">
        <v>16</v>
      </c>
      <c r="C424" s="19"/>
      <c r="D424" s="19"/>
      <c r="E424" s="19"/>
      <c r="F424" s="19"/>
    </row>
    <row r="425" spans="1:6" ht="30">
      <c r="A425" s="40" t="s">
        <v>100</v>
      </c>
      <c r="B425" s="41" t="s">
        <v>101</v>
      </c>
      <c r="C425" s="42">
        <f t="shared" ref="C425:F425" si="93">SUM(C427,C433,C434)</f>
        <v>322370</v>
      </c>
      <c r="D425" s="42">
        <f t="shared" si="93"/>
        <v>315264</v>
      </c>
      <c r="E425" s="42">
        <f t="shared" si="93"/>
        <v>301910</v>
      </c>
      <c r="F425" s="42">
        <f t="shared" si="93"/>
        <v>0</v>
      </c>
    </row>
    <row r="426" spans="1:6">
      <c r="A426" s="14"/>
      <c r="B426" s="15" t="s">
        <v>8</v>
      </c>
      <c r="C426" s="24"/>
      <c r="D426" s="24">
        <v>56</v>
      </c>
      <c r="E426" s="24">
        <v>56</v>
      </c>
      <c r="F426" s="24"/>
    </row>
    <row r="427" spans="1:6">
      <c r="A427" s="17"/>
      <c r="B427" s="18" t="s">
        <v>9</v>
      </c>
      <c r="C427" s="19">
        <f t="shared" ref="C427:F427" si="94">SUM(C428:C432)</f>
        <v>322370</v>
      </c>
      <c r="D427" s="19">
        <f t="shared" si="94"/>
        <v>298320</v>
      </c>
      <c r="E427" s="19">
        <f t="shared" si="94"/>
        <v>301910</v>
      </c>
      <c r="F427" s="19">
        <f t="shared" si="94"/>
        <v>0</v>
      </c>
    </row>
    <row r="428" spans="1:6">
      <c r="A428" s="17"/>
      <c r="B428" s="20" t="s">
        <v>10</v>
      </c>
      <c r="C428" s="19"/>
      <c r="D428" s="19">
        <v>273534</v>
      </c>
      <c r="E428" s="19">
        <v>276910</v>
      </c>
      <c r="F428" s="19"/>
    </row>
    <row r="429" spans="1:6">
      <c r="A429" s="17"/>
      <c r="B429" s="20" t="s">
        <v>11</v>
      </c>
      <c r="C429" s="19"/>
      <c r="D429" s="19">
        <v>24786</v>
      </c>
      <c r="E429" s="19">
        <v>25000</v>
      </c>
      <c r="F429" s="19"/>
    </row>
    <row r="430" spans="1:6">
      <c r="A430" s="17"/>
      <c r="B430" s="20" t="s">
        <v>12</v>
      </c>
      <c r="C430" s="19">
        <v>322370</v>
      </c>
      <c r="D430" s="19"/>
      <c r="E430" s="19"/>
      <c r="F430" s="19"/>
    </row>
    <row r="431" spans="1:6">
      <c r="A431" s="17"/>
      <c r="B431" s="20" t="s">
        <v>13</v>
      </c>
      <c r="C431" s="19"/>
      <c r="D431" s="19"/>
      <c r="E431" s="19"/>
      <c r="F431" s="19"/>
    </row>
    <row r="432" spans="1:6">
      <c r="A432" s="17"/>
      <c r="B432" s="20" t="s">
        <v>14</v>
      </c>
      <c r="C432" s="19"/>
      <c r="D432" s="19"/>
      <c r="E432" s="19"/>
      <c r="F432" s="19"/>
    </row>
    <row r="433" spans="1:6">
      <c r="A433" s="17"/>
      <c r="B433" s="18" t="s">
        <v>15</v>
      </c>
      <c r="C433" s="19"/>
      <c r="D433" s="19">
        <v>16944</v>
      </c>
      <c r="E433" s="19"/>
      <c r="F433" s="19"/>
    </row>
    <row r="434" spans="1:6">
      <c r="A434" s="17"/>
      <c r="B434" s="18" t="s">
        <v>16</v>
      </c>
      <c r="C434" s="19"/>
      <c r="D434" s="19"/>
      <c r="E434" s="19"/>
      <c r="F434" s="19"/>
    </row>
    <row r="435" spans="1:6" ht="30">
      <c r="A435" s="40" t="s">
        <v>102</v>
      </c>
      <c r="B435" s="41" t="s">
        <v>103</v>
      </c>
      <c r="C435" s="42">
        <f t="shared" ref="C435:F435" si="95">SUM(C437,C443,C444)</f>
        <v>294662</v>
      </c>
      <c r="D435" s="42">
        <f t="shared" si="95"/>
        <v>309809</v>
      </c>
      <c r="E435" s="42">
        <f t="shared" si="95"/>
        <v>320600</v>
      </c>
      <c r="F435" s="42">
        <f t="shared" si="95"/>
        <v>0</v>
      </c>
    </row>
    <row r="436" spans="1:6">
      <c r="A436" s="14"/>
      <c r="B436" s="15" t="s">
        <v>8</v>
      </c>
      <c r="C436" s="24"/>
      <c r="D436" s="24">
        <v>53</v>
      </c>
      <c r="E436" s="24">
        <v>53</v>
      </c>
      <c r="F436" s="24"/>
    </row>
    <row r="437" spans="1:6">
      <c r="A437" s="17"/>
      <c r="B437" s="18" t="s">
        <v>9</v>
      </c>
      <c r="C437" s="19">
        <f t="shared" ref="C437:F437" si="96">SUM(C438:C442)</f>
        <v>288462</v>
      </c>
      <c r="D437" s="19">
        <f t="shared" si="96"/>
        <v>301459</v>
      </c>
      <c r="E437" s="19">
        <f t="shared" si="96"/>
        <v>301600</v>
      </c>
      <c r="F437" s="19">
        <f t="shared" si="96"/>
        <v>0</v>
      </c>
    </row>
    <row r="438" spans="1:6">
      <c r="A438" s="17"/>
      <c r="B438" s="20" t="s">
        <v>10</v>
      </c>
      <c r="C438" s="19"/>
      <c r="D438" s="19">
        <v>198496</v>
      </c>
      <c r="E438" s="19">
        <v>201600</v>
      </c>
      <c r="F438" s="19"/>
    </row>
    <row r="439" spans="1:6">
      <c r="A439" s="17"/>
      <c r="B439" s="20" t="s">
        <v>11</v>
      </c>
      <c r="C439" s="19"/>
      <c r="D439" s="19">
        <v>102963</v>
      </c>
      <c r="E439" s="19">
        <v>100000</v>
      </c>
      <c r="F439" s="19"/>
    </row>
    <row r="440" spans="1:6">
      <c r="A440" s="17"/>
      <c r="B440" s="20" t="s">
        <v>12</v>
      </c>
      <c r="C440" s="19">
        <v>288462</v>
      </c>
      <c r="D440" s="19"/>
      <c r="E440" s="19"/>
      <c r="F440" s="19"/>
    </row>
    <row r="441" spans="1:6">
      <c r="A441" s="17"/>
      <c r="B441" s="20" t="s">
        <v>13</v>
      </c>
      <c r="C441" s="19"/>
      <c r="D441" s="19"/>
      <c r="E441" s="19"/>
      <c r="F441" s="19"/>
    </row>
    <row r="442" spans="1:6">
      <c r="A442" s="17"/>
      <c r="B442" s="20" t="s">
        <v>14</v>
      </c>
      <c r="C442" s="19"/>
      <c r="D442" s="19"/>
      <c r="E442" s="19"/>
      <c r="F442" s="19"/>
    </row>
    <row r="443" spans="1:6">
      <c r="A443" s="17"/>
      <c r="B443" s="18" t="s">
        <v>15</v>
      </c>
      <c r="C443" s="19">
        <v>6200</v>
      </c>
      <c r="D443" s="19">
        <v>8350</v>
      </c>
      <c r="E443" s="19">
        <v>19000</v>
      </c>
      <c r="F443" s="19"/>
    </row>
    <row r="444" spans="1:6">
      <c r="A444" s="17"/>
      <c r="B444" s="18" t="s">
        <v>16</v>
      </c>
      <c r="C444" s="19"/>
      <c r="D444" s="19"/>
      <c r="E444" s="19"/>
      <c r="F444" s="19"/>
    </row>
    <row r="445" spans="1:6" ht="45">
      <c r="A445" s="49" t="s">
        <v>104</v>
      </c>
      <c r="B445" s="53" t="s">
        <v>105</v>
      </c>
      <c r="C445" s="51">
        <f t="shared" ref="C445:F453" si="97">SUM(C455,C465)</f>
        <v>1397712</v>
      </c>
      <c r="D445" s="51">
        <f t="shared" si="97"/>
        <v>1428625</v>
      </c>
      <c r="E445" s="51">
        <f t="shared" si="97"/>
        <v>1491699</v>
      </c>
      <c r="F445" s="51">
        <f t="shared" si="97"/>
        <v>0</v>
      </c>
    </row>
    <row r="446" spans="1:6">
      <c r="A446" s="28"/>
      <c r="B446" s="29" t="s">
        <v>8</v>
      </c>
      <c r="C446" s="33">
        <f t="shared" si="97"/>
        <v>0</v>
      </c>
      <c r="D446" s="33">
        <f t="shared" si="97"/>
        <v>201</v>
      </c>
      <c r="E446" s="33">
        <f t="shared" si="97"/>
        <v>204</v>
      </c>
      <c r="F446" s="33">
        <f t="shared" si="97"/>
        <v>0</v>
      </c>
    </row>
    <row r="447" spans="1:6">
      <c r="A447" s="31"/>
      <c r="B447" s="32" t="s">
        <v>9</v>
      </c>
      <c r="C447" s="33">
        <f t="shared" si="97"/>
        <v>1305363</v>
      </c>
      <c r="D447" s="33">
        <f t="shared" si="97"/>
        <v>1320036</v>
      </c>
      <c r="E447" s="33">
        <f t="shared" si="97"/>
        <v>1358699</v>
      </c>
      <c r="F447" s="33">
        <f t="shared" si="97"/>
        <v>0</v>
      </c>
    </row>
    <row r="448" spans="1:6">
      <c r="A448" s="31"/>
      <c r="B448" s="34" t="s">
        <v>10</v>
      </c>
      <c r="C448" s="33">
        <f t="shared" si="97"/>
        <v>0</v>
      </c>
      <c r="D448" s="33">
        <f t="shared" si="97"/>
        <v>983397</v>
      </c>
      <c r="E448" s="33">
        <f t="shared" si="97"/>
        <v>1048899</v>
      </c>
      <c r="F448" s="33">
        <f t="shared" si="97"/>
        <v>0</v>
      </c>
    </row>
    <row r="449" spans="1:6">
      <c r="A449" s="31"/>
      <c r="B449" s="34" t="s">
        <v>11</v>
      </c>
      <c r="C449" s="33">
        <f t="shared" si="97"/>
        <v>0</v>
      </c>
      <c r="D449" s="33">
        <f t="shared" si="97"/>
        <v>336639</v>
      </c>
      <c r="E449" s="33">
        <f t="shared" si="97"/>
        <v>309800</v>
      </c>
      <c r="F449" s="33">
        <f t="shared" si="97"/>
        <v>0</v>
      </c>
    </row>
    <row r="450" spans="1:6">
      <c r="A450" s="31"/>
      <c r="B450" s="34" t="s">
        <v>35</v>
      </c>
      <c r="C450" s="33">
        <f t="shared" si="97"/>
        <v>1305363</v>
      </c>
      <c r="D450" s="33">
        <f t="shared" si="97"/>
        <v>0</v>
      </c>
      <c r="E450" s="33">
        <f t="shared" si="97"/>
        <v>0</v>
      </c>
      <c r="F450" s="33">
        <f t="shared" si="97"/>
        <v>0</v>
      </c>
    </row>
    <row r="451" spans="1:6">
      <c r="A451" s="31"/>
      <c r="B451" s="34" t="s">
        <v>13</v>
      </c>
      <c r="C451" s="33">
        <f t="shared" si="97"/>
        <v>0</v>
      </c>
      <c r="D451" s="33">
        <f t="shared" si="97"/>
        <v>0</v>
      </c>
      <c r="E451" s="33">
        <f t="shared" si="97"/>
        <v>0</v>
      </c>
      <c r="F451" s="33">
        <f t="shared" si="97"/>
        <v>0</v>
      </c>
    </row>
    <row r="452" spans="1:6">
      <c r="A452" s="31"/>
      <c r="B452" s="34" t="s">
        <v>14</v>
      </c>
      <c r="C452" s="33">
        <f t="shared" si="97"/>
        <v>0</v>
      </c>
      <c r="D452" s="33">
        <f t="shared" si="97"/>
        <v>0</v>
      </c>
      <c r="E452" s="33">
        <f t="shared" si="97"/>
        <v>0</v>
      </c>
      <c r="F452" s="33">
        <f t="shared" si="97"/>
        <v>0</v>
      </c>
    </row>
    <row r="453" spans="1:6">
      <c r="A453" s="31"/>
      <c r="B453" s="32" t="s">
        <v>15</v>
      </c>
      <c r="C453" s="33">
        <f t="shared" si="97"/>
        <v>92349</v>
      </c>
      <c r="D453" s="33">
        <f t="shared" si="97"/>
        <v>96687</v>
      </c>
      <c r="E453" s="33">
        <f t="shared" si="97"/>
        <v>133000</v>
      </c>
      <c r="F453" s="33">
        <f t="shared" si="97"/>
        <v>0</v>
      </c>
    </row>
    <row r="454" spans="1:6">
      <c r="A454" s="31"/>
      <c r="B454" s="32" t="s">
        <v>16</v>
      </c>
      <c r="C454" s="33">
        <f t="shared" ref="C454:F454" si="98">SUM(C474)</f>
        <v>0</v>
      </c>
      <c r="D454" s="33">
        <f t="shared" si="98"/>
        <v>311</v>
      </c>
      <c r="E454" s="33">
        <f t="shared" si="98"/>
        <v>0</v>
      </c>
      <c r="F454" s="33">
        <f t="shared" si="98"/>
        <v>0</v>
      </c>
    </row>
    <row r="455" spans="1:6">
      <c r="A455" s="40" t="s">
        <v>106</v>
      </c>
      <c r="B455" s="41" t="s">
        <v>107</v>
      </c>
      <c r="C455" s="42">
        <f t="shared" ref="C455:F455" si="99">SUM(C457,C463,C464)</f>
        <v>1175143</v>
      </c>
      <c r="D455" s="42">
        <f t="shared" si="99"/>
        <v>1210914</v>
      </c>
      <c r="E455" s="42">
        <f t="shared" si="99"/>
        <v>1244479</v>
      </c>
      <c r="F455" s="42">
        <f t="shared" si="99"/>
        <v>0</v>
      </c>
    </row>
    <row r="456" spans="1:6">
      <c r="A456" s="14"/>
      <c r="B456" s="15" t="s">
        <v>8</v>
      </c>
      <c r="C456" s="24"/>
      <c r="D456" s="24">
        <v>182</v>
      </c>
      <c r="E456" s="24">
        <v>182</v>
      </c>
      <c r="F456" s="24"/>
    </row>
    <row r="457" spans="1:6">
      <c r="A457" s="17"/>
      <c r="B457" s="18" t="s">
        <v>9</v>
      </c>
      <c r="C457" s="19">
        <f t="shared" ref="C457:F457" si="100">SUM(C458:C462)</f>
        <v>1109549</v>
      </c>
      <c r="D457" s="19">
        <f t="shared" si="100"/>
        <v>1104386</v>
      </c>
      <c r="E457" s="19">
        <f t="shared" si="100"/>
        <v>1149479</v>
      </c>
      <c r="F457" s="19">
        <f t="shared" si="100"/>
        <v>0</v>
      </c>
    </row>
    <row r="458" spans="1:6">
      <c r="A458" s="17"/>
      <c r="B458" s="20" t="s">
        <v>10</v>
      </c>
      <c r="C458" s="19"/>
      <c r="D458" s="19">
        <v>846147</v>
      </c>
      <c r="E458" s="19">
        <v>882579</v>
      </c>
      <c r="F458" s="19"/>
    </row>
    <row r="459" spans="1:6">
      <c r="A459" s="17"/>
      <c r="B459" s="20" t="s">
        <v>11</v>
      </c>
      <c r="C459" s="19"/>
      <c r="D459" s="19">
        <v>258239</v>
      </c>
      <c r="E459" s="19">
        <v>266900</v>
      </c>
      <c r="F459" s="19"/>
    </row>
    <row r="460" spans="1:6">
      <c r="A460" s="17"/>
      <c r="B460" s="20" t="s">
        <v>12</v>
      </c>
      <c r="C460" s="19">
        <v>1109549</v>
      </c>
      <c r="D460" s="19"/>
      <c r="E460" s="19"/>
      <c r="F460" s="19"/>
    </row>
    <row r="461" spans="1:6">
      <c r="A461" s="17"/>
      <c r="B461" s="20" t="s">
        <v>13</v>
      </c>
      <c r="C461" s="19"/>
      <c r="D461" s="19"/>
      <c r="E461" s="19"/>
      <c r="F461" s="19"/>
    </row>
    <row r="462" spans="1:6">
      <c r="A462" s="17"/>
      <c r="B462" s="20" t="s">
        <v>14</v>
      </c>
      <c r="C462" s="19"/>
      <c r="D462" s="19"/>
      <c r="E462" s="19"/>
      <c r="F462" s="19"/>
    </row>
    <row r="463" spans="1:6">
      <c r="A463" s="17"/>
      <c r="B463" s="18" t="s">
        <v>15</v>
      </c>
      <c r="C463" s="19">
        <v>65594</v>
      </c>
      <c r="D463" s="19">
        <v>94937</v>
      </c>
      <c r="E463" s="19">
        <v>95000</v>
      </c>
      <c r="F463" s="19"/>
    </row>
    <row r="464" spans="1:6">
      <c r="A464" s="17"/>
      <c r="B464" s="18" t="s">
        <v>16</v>
      </c>
      <c r="C464" s="19"/>
      <c r="D464" s="19">
        <v>11591</v>
      </c>
      <c r="E464" s="19"/>
      <c r="F464" s="19"/>
    </row>
    <row r="465" spans="1:6">
      <c r="A465" s="40" t="s">
        <v>108</v>
      </c>
      <c r="B465" s="41" t="s">
        <v>109</v>
      </c>
      <c r="C465" s="42">
        <f t="shared" ref="C465:F465" si="101">SUM(C467,C473,C474)</f>
        <v>222569</v>
      </c>
      <c r="D465" s="42">
        <f t="shared" si="101"/>
        <v>217711</v>
      </c>
      <c r="E465" s="42">
        <f t="shared" si="101"/>
        <v>247220</v>
      </c>
      <c r="F465" s="42">
        <f t="shared" si="101"/>
        <v>0</v>
      </c>
    </row>
    <row r="466" spans="1:6">
      <c r="A466" s="14"/>
      <c r="B466" s="15" t="s">
        <v>8</v>
      </c>
      <c r="C466" s="24"/>
      <c r="D466" s="24">
        <v>19</v>
      </c>
      <c r="E466" s="24">
        <v>22</v>
      </c>
      <c r="F466" s="24"/>
    </row>
    <row r="467" spans="1:6">
      <c r="A467" s="17"/>
      <c r="B467" s="18" t="s">
        <v>9</v>
      </c>
      <c r="C467" s="19">
        <f t="shared" ref="C467:F467" si="102">SUM(C468:C472)</f>
        <v>195814</v>
      </c>
      <c r="D467" s="19">
        <f t="shared" si="102"/>
        <v>215650</v>
      </c>
      <c r="E467" s="19">
        <f t="shared" si="102"/>
        <v>209220</v>
      </c>
      <c r="F467" s="19">
        <f t="shared" si="102"/>
        <v>0</v>
      </c>
    </row>
    <row r="468" spans="1:6">
      <c r="A468" s="17"/>
      <c r="B468" s="20" t="s">
        <v>10</v>
      </c>
      <c r="C468" s="19"/>
      <c r="D468" s="19">
        <v>137250</v>
      </c>
      <c r="E468" s="19">
        <v>166320</v>
      </c>
      <c r="F468" s="19"/>
    </row>
    <row r="469" spans="1:6">
      <c r="A469" s="17"/>
      <c r="B469" s="20" t="s">
        <v>11</v>
      </c>
      <c r="C469" s="19"/>
      <c r="D469" s="19">
        <v>78400</v>
      </c>
      <c r="E469" s="19">
        <v>42900</v>
      </c>
      <c r="F469" s="19"/>
    </row>
    <row r="470" spans="1:6">
      <c r="A470" s="17"/>
      <c r="B470" s="20" t="s">
        <v>12</v>
      </c>
      <c r="C470" s="19">
        <v>195814</v>
      </c>
      <c r="D470" s="19"/>
      <c r="E470" s="19"/>
      <c r="F470" s="19"/>
    </row>
    <row r="471" spans="1:6">
      <c r="A471" s="17"/>
      <c r="B471" s="20" t="s">
        <v>13</v>
      </c>
      <c r="C471" s="19"/>
      <c r="D471" s="19"/>
      <c r="E471" s="19"/>
      <c r="F471" s="19"/>
    </row>
    <row r="472" spans="1:6">
      <c r="A472" s="17"/>
      <c r="B472" s="20" t="s">
        <v>14</v>
      </c>
      <c r="C472" s="19"/>
      <c r="D472" s="19"/>
      <c r="E472" s="19"/>
      <c r="F472" s="19"/>
    </row>
    <row r="473" spans="1:6">
      <c r="A473" s="17"/>
      <c r="B473" s="18" t="s">
        <v>15</v>
      </c>
      <c r="C473" s="19">
        <v>26755</v>
      </c>
      <c r="D473" s="19">
        <v>1750</v>
      </c>
      <c r="E473" s="19">
        <v>38000</v>
      </c>
      <c r="F473" s="19"/>
    </row>
    <row r="474" spans="1:6">
      <c r="A474" s="17"/>
      <c r="B474" s="18" t="s">
        <v>16</v>
      </c>
      <c r="C474" s="19"/>
      <c r="D474" s="19">
        <v>311</v>
      </c>
      <c r="E474" s="19"/>
      <c r="F474" s="19"/>
    </row>
    <row r="475" spans="1:6" ht="30">
      <c r="A475" s="49" t="s">
        <v>110</v>
      </c>
      <c r="B475" s="53" t="s">
        <v>111</v>
      </c>
      <c r="C475" s="51">
        <f>SUM(C485,C495,C505,C515,C525,C535,C545,C575,C605,C655,C725)</f>
        <v>12399527</v>
      </c>
      <c r="D475" s="51">
        <f t="shared" ref="D475:F475" si="103">SUM(D485,D495,D505,D515,D525,D535,D545,D575,D605,D655,D725)</f>
        <v>14103070</v>
      </c>
      <c r="E475" s="51">
        <f t="shared" si="103"/>
        <v>14509241</v>
      </c>
      <c r="F475" s="51">
        <f t="shared" si="103"/>
        <v>0</v>
      </c>
    </row>
    <row r="476" spans="1:6">
      <c r="A476" s="28"/>
      <c r="B476" s="29" t="s">
        <v>8</v>
      </c>
      <c r="C476" s="30">
        <f t="shared" ref="C476:F484" si="104">SUM(C486,C496,C506,C516,C526,C536,C546,C576,C606,C656,C726)</f>
        <v>0</v>
      </c>
      <c r="D476" s="30">
        <f t="shared" si="104"/>
        <v>947</v>
      </c>
      <c r="E476" s="30">
        <f t="shared" si="104"/>
        <v>962</v>
      </c>
      <c r="F476" s="30">
        <f t="shared" si="104"/>
        <v>0</v>
      </c>
    </row>
    <row r="477" spans="1:6">
      <c r="A477" s="31"/>
      <c r="B477" s="32" t="s">
        <v>9</v>
      </c>
      <c r="C477" s="33">
        <f t="shared" si="104"/>
        <v>10760049</v>
      </c>
      <c r="D477" s="33">
        <f t="shared" si="104"/>
        <v>11574127</v>
      </c>
      <c r="E477" s="33">
        <f t="shared" si="104"/>
        <v>13243130</v>
      </c>
      <c r="F477" s="33">
        <f t="shared" si="104"/>
        <v>0</v>
      </c>
    </row>
    <row r="478" spans="1:6">
      <c r="A478" s="31"/>
      <c r="B478" s="34" t="s">
        <v>10</v>
      </c>
      <c r="C478" s="33">
        <f t="shared" si="104"/>
        <v>0</v>
      </c>
      <c r="D478" s="33">
        <f t="shared" si="104"/>
        <v>7175359</v>
      </c>
      <c r="E478" s="33">
        <f t="shared" si="104"/>
        <v>7627888</v>
      </c>
      <c r="F478" s="33">
        <f t="shared" si="104"/>
        <v>0</v>
      </c>
    </row>
    <row r="479" spans="1:6">
      <c r="A479" s="31"/>
      <c r="B479" s="34" t="s">
        <v>11</v>
      </c>
      <c r="C479" s="33">
        <f t="shared" si="104"/>
        <v>835177</v>
      </c>
      <c r="D479" s="33">
        <f t="shared" si="104"/>
        <v>2678894</v>
      </c>
      <c r="E479" s="33">
        <f t="shared" si="104"/>
        <v>2926642</v>
      </c>
      <c r="F479" s="33">
        <f t="shared" si="104"/>
        <v>0</v>
      </c>
    </row>
    <row r="480" spans="1:6">
      <c r="A480" s="31"/>
      <c r="B480" s="34" t="s">
        <v>35</v>
      </c>
      <c r="C480" s="33">
        <f t="shared" si="104"/>
        <v>9603794</v>
      </c>
      <c r="D480" s="33">
        <f t="shared" si="104"/>
        <v>0</v>
      </c>
      <c r="E480" s="33">
        <f t="shared" si="104"/>
        <v>122000</v>
      </c>
      <c r="F480" s="33">
        <f t="shared" si="104"/>
        <v>0</v>
      </c>
    </row>
    <row r="481" spans="1:6">
      <c r="A481" s="31"/>
      <c r="B481" s="34" t="s">
        <v>13</v>
      </c>
      <c r="C481" s="33">
        <f t="shared" si="104"/>
        <v>55</v>
      </c>
      <c r="D481" s="33">
        <f t="shared" si="104"/>
        <v>3300</v>
      </c>
      <c r="E481" s="33">
        <f t="shared" si="104"/>
        <v>0</v>
      </c>
      <c r="F481" s="33">
        <f t="shared" si="104"/>
        <v>0</v>
      </c>
    </row>
    <row r="482" spans="1:6">
      <c r="A482" s="31"/>
      <c r="B482" s="34" t="s">
        <v>14</v>
      </c>
      <c r="C482" s="33">
        <f t="shared" si="104"/>
        <v>321023</v>
      </c>
      <c r="D482" s="33">
        <f t="shared" si="104"/>
        <v>1716574</v>
      </c>
      <c r="E482" s="33">
        <f t="shared" si="104"/>
        <v>2566600</v>
      </c>
      <c r="F482" s="33">
        <f t="shared" si="104"/>
        <v>0</v>
      </c>
    </row>
    <row r="483" spans="1:6">
      <c r="A483" s="31"/>
      <c r="B483" s="32" t="s">
        <v>15</v>
      </c>
      <c r="C483" s="33">
        <f t="shared" si="104"/>
        <v>1639247</v>
      </c>
      <c r="D483" s="33">
        <f t="shared" si="104"/>
        <v>2519185</v>
      </c>
      <c r="E483" s="33">
        <f t="shared" si="104"/>
        <v>1266111</v>
      </c>
      <c r="F483" s="33">
        <f t="shared" si="104"/>
        <v>0</v>
      </c>
    </row>
    <row r="484" spans="1:6">
      <c r="A484" s="31"/>
      <c r="B484" s="32" t="s">
        <v>16</v>
      </c>
      <c r="C484" s="33">
        <f t="shared" si="104"/>
        <v>231</v>
      </c>
      <c r="D484" s="33">
        <f t="shared" si="104"/>
        <v>9758</v>
      </c>
      <c r="E484" s="33">
        <f t="shared" si="104"/>
        <v>0</v>
      </c>
      <c r="F484" s="33">
        <f t="shared" si="104"/>
        <v>0</v>
      </c>
    </row>
    <row r="485" spans="1:6" ht="30">
      <c r="A485" s="40" t="s">
        <v>112</v>
      </c>
      <c r="B485" s="41" t="s">
        <v>113</v>
      </c>
      <c r="C485" s="42">
        <f>SUM(C487,C493:C494)</f>
        <v>0</v>
      </c>
      <c r="D485" s="42">
        <f t="shared" ref="D485:F485" si="105">SUM(D487,D493:D494)</f>
        <v>0</v>
      </c>
      <c r="E485" s="42">
        <f t="shared" si="105"/>
        <v>192000</v>
      </c>
      <c r="F485" s="42">
        <f t="shared" si="105"/>
        <v>0</v>
      </c>
    </row>
    <row r="486" spans="1:6">
      <c r="A486" s="14"/>
      <c r="B486" s="15" t="s">
        <v>8</v>
      </c>
      <c r="C486" s="24"/>
      <c r="D486" s="24"/>
      <c r="E486" s="24"/>
      <c r="F486" s="24"/>
    </row>
    <row r="487" spans="1:6">
      <c r="A487" s="17"/>
      <c r="B487" s="18" t="s">
        <v>9</v>
      </c>
      <c r="C487" s="19">
        <f>SUM(C488:C492)</f>
        <v>0</v>
      </c>
      <c r="D487" s="19">
        <f t="shared" ref="D487:F487" si="106">SUM(D488:D492)</f>
        <v>0</v>
      </c>
      <c r="E487" s="19">
        <f t="shared" si="106"/>
        <v>192000</v>
      </c>
      <c r="F487" s="19">
        <f t="shared" si="106"/>
        <v>0</v>
      </c>
    </row>
    <row r="488" spans="1:6">
      <c r="A488" s="17"/>
      <c r="B488" s="20" t="s">
        <v>10</v>
      </c>
      <c r="C488" s="19"/>
      <c r="D488" s="19"/>
      <c r="E488" s="19"/>
      <c r="F488" s="19"/>
    </row>
    <row r="489" spans="1:6">
      <c r="A489" s="17"/>
      <c r="B489" s="20" t="s">
        <v>11</v>
      </c>
      <c r="C489" s="19"/>
      <c r="D489" s="19"/>
      <c r="E489" s="19"/>
      <c r="F489" s="19"/>
    </row>
    <row r="490" spans="1:6">
      <c r="A490" s="17"/>
      <c r="B490" s="20" t="s">
        <v>12</v>
      </c>
      <c r="C490" s="19"/>
      <c r="D490" s="19"/>
      <c r="E490" s="19"/>
      <c r="F490" s="19"/>
    </row>
    <row r="491" spans="1:6">
      <c r="A491" s="17"/>
      <c r="B491" s="20" t="s">
        <v>13</v>
      </c>
      <c r="C491" s="19"/>
      <c r="D491" s="19"/>
      <c r="E491" s="19"/>
      <c r="F491" s="19"/>
    </row>
    <row r="492" spans="1:6">
      <c r="A492" s="17"/>
      <c r="B492" s="20" t="s">
        <v>14</v>
      </c>
      <c r="C492" s="19"/>
      <c r="D492" s="19"/>
      <c r="E492" s="19">
        <v>192000</v>
      </c>
      <c r="F492" s="19"/>
    </row>
    <row r="493" spans="1:6">
      <c r="A493" s="17"/>
      <c r="B493" s="18" t="s">
        <v>15</v>
      </c>
      <c r="C493" s="19"/>
      <c r="D493" s="19"/>
      <c r="E493" s="19"/>
      <c r="F493" s="19"/>
    </row>
    <row r="494" spans="1:6">
      <c r="A494" s="17"/>
      <c r="B494" s="18" t="s">
        <v>16</v>
      </c>
      <c r="C494" s="19"/>
      <c r="D494" s="19"/>
      <c r="E494" s="19"/>
      <c r="F494" s="19"/>
    </row>
    <row r="495" spans="1:6">
      <c r="A495" s="40" t="s">
        <v>114</v>
      </c>
      <c r="B495" s="41" t="s">
        <v>115</v>
      </c>
      <c r="C495" s="42">
        <f t="shared" ref="C495:F495" si="107">SUM(C497,C503,C504)</f>
        <v>98532</v>
      </c>
      <c r="D495" s="42">
        <f t="shared" si="107"/>
        <v>0</v>
      </c>
      <c r="E495" s="42">
        <f t="shared" si="107"/>
        <v>0</v>
      </c>
      <c r="F495" s="42">
        <f t="shared" si="107"/>
        <v>0</v>
      </c>
    </row>
    <row r="496" spans="1:6">
      <c r="A496" s="14"/>
      <c r="B496" s="15" t="s">
        <v>8</v>
      </c>
      <c r="C496" s="24"/>
      <c r="D496" s="24"/>
      <c r="E496" s="24"/>
      <c r="F496" s="24"/>
    </row>
    <row r="497" spans="1:6">
      <c r="A497" s="17"/>
      <c r="B497" s="18" t="s">
        <v>9</v>
      </c>
      <c r="C497" s="19">
        <f t="shared" ref="C497:F497" si="108">SUM(C498:C502)</f>
        <v>98532</v>
      </c>
      <c r="D497" s="19">
        <f t="shared" si="108"/>
        <v>0</v>
      </c>
      <c r="E497" s="19">
        <f t="shared" si="108"/>
        <v>0</v>
      </c>
      <c r="F497" s="19">
        <f t="shared" si="108"/>
        <v>0</v>
      </c>
    </row>
    <row r="498" spans="1:6">
      <c r="A498" s="17"/>
      <c r="B498" s="20" t="s">
        <v>10</v>
      </c>
      <c r="C498" s="19"/>
      <c r="D498" s="19"/>
      <c r="E498" s="19"/>
      <c r="F498" s="19"/>
    </row>
    <row r="499" spans="1:6">
      <c r="A499" s="17"/>
      <c r="B499" s="20" t="s">
        <v>11</v>
      </c>
      <c r="C499" s="19"/>
      <c r="D499" s="19"/>
      <c r="E499" s="19"/>
      <c r="F499" s="19"/>
    </row>
    <row r="500" spans="1:6">
      <c r="A500" s="17"/>
      <c r="B500" s="20" t="s">
        <v>12</v>
      </c>
      <c r="C500" s="19"/>
      <c r="D500" s="19"/>
      <c r="E500" s="19"/>
      <c r="F500" s="19"/>
    </row>
    <row r="501" spans="1:6">
      <c r="A501" s="17"/>
      <c r="B501" s="20" t="s">
        <v>13</v>
      </c>
      <c r="C501" s="19"/>
      <c r="D501" s="19"/>
      <c r="E501" s="19"/>
      <c r="F501" s="19"/>
    </row>
    <row r="502" spans="1:6">
      <c r="A502" s="17"/>
      <c r="B502" s="20" t="s">
        <v>14</v>
      </c>
      <c r="C502" s="19">
        <v>98532</v>
      </c>
      <c r="D502" s="19"/>
      <c r="E502" s="19"/>
      <c r="F502" s="19"/>
    </row>
    <row r="503" spans="1:6">
      <c r="A503" s="17"/>
      <c r="B503" s="18" t="s">
        <v>15</v>
      </c>
      <c r="C503" s="19"/>
      <c r="D503" s="19"/>
      <c r="E503" s="19"/>
      <c r="F503" s="19"/>
    </row>
    <row r="504" spans="1:6">
      <c r="A504" s="17"/>
      <c r="B504" s="18" t="s">
        <v>16</v>
      </c>
      <c r="C504" s="19"/>
      <c r="D504" s="19"/>
      <c r="E504" s="19"/>
      <c r="F504" s="19"/>
    </row>
    <row r="505" spans="1:6" ht="30">
      <c r="A505" s="40" t="s">
        <v>116</v>
      </c>
      <c r="B505" s="41" t="s">
        <v>117</v>
      </c>
      <c r="C505" s="42">
        <f t="shared" ref="C505:F505" si="109">SUM(C507,C513,C514)</f>
        <v>835177</v>
      </c>
      <c r="D505" s="42">
        <f t="shared" si="109"/>
        <v>0</v>
      </c>
      <c r="E505" s="42">
        <f t="shared" si="109"/>
        <v>0</v>
      </c>
      <c r="F505" s="42">
        <f t="shared" si="109"/>
        <v>0</v>
      </c>
    </row>
    <row r="506" spans="1:6">
      <c r="A506" s="14"/>
      <c r="B506" s="15" t="s">
        <v>8</v>
      </c>
      <c r="C506" s="24"/>
      <c r="D506" s="24"/>
      <c r="E506" s="24"/>
      <c r="F506" s="24"/>
    </row>
    <row r="507" spans="1:6">
      <c r="A507" s="17"/>
      <c r="B507" s="18" t="s">
        <v>9</v>
      </c>
      <c r="C507" s="19">
        <f t="shared" ref="C507:F507" si="110">SUM(C508:C512)</f>
        <v>835177</v>
      </c>
      <c r="D507" s="19">
        <f t="shared" si="110"/>
        <v>0</v>
      </c>
      <c r="E507" s="19">
        <f t="shared" si="110"/>
        <v>0</v>
      </c>
      <c r="F507" s="19">
        <f t="shared" si="110"/>
        <v>0</v>
      </c>
    </row>
    <row r="508" spans="1:6">
      <c r="A508" s="17"/>
      <c r="B508" s="20" t="s">
        <v>10</v>
      </c>
      <c r="C508" s="19"/>
      <c r="D508" s="19"/>
      <c r="E508" s="19"/>
      <c r="F508" s="19"/>
    </row>
    <row r="509" spans="1:6">
      <c r="A509" s="17"/>
      <c r="B509" s="20" t="s">
        <v>11</v>
      </c>
      <c r="C509" s="19">
        <v>835177</v>
      </c>
      <c r="D509" s="19"/>
      <c r="E509" s="19"/>
      <c r="F509" s="19"/>
    </row>
    <row r="510" spans="1:6">
      <c r="A510" s="17"/>
      <c r="B510" s="20" t="s">
        <v>12</v>
      </c>
      <c r="C510" s="19"/>
      <c r="D510" s="19"/>
      <c r="E510" s="19"/>
      <c r="F510" s="19"/>
    </row>
    <row r="511" spans="1:6">
      <c r="A511" s="17"/>
      <c r="B511" s="20" t="s">
        <v>13</v>
      </c>
      <c r="C511" s="19"/>
      <c r="D511" s="19"/>
      <c r="E511" s="19"/>
      <c r="F511" s="19"/>
    </row>
    <row r="512" spans="1:6">
      <c r="A512" s="17"/>
      <c r="B512" s="20" t="s">
        <v>14</v>
      </c>
      <c r="C512" s="19"/>
      <c r="D512" s="19"/>
      <c r="E512" s="19"/>
      <c r="F512" s="19"/>
    </row>
    <row r="513" spans="1:6">
      <c r="A513" s="17"/>
      <c r="B513" s="18" t="s">
        <v>15</v>
      </c>
      <c r="C513" s="19"/>
      <c r="D513" s="19"/>
      <c r="E513" s="19"/>
      <c r="F513" s="19"/>
    </row>
    <row r="514" spans="1:6">
      <c r="A514" s="17"/>
      <c r="B514" s="18" t="s">
        <v>16</v>
      </c>
      <c r="C514" s="19"/>
      <c r="D514" s="19"/>
      <c r="E514" s="19"/>
      <c r="F514" s="19"/>
    </row>
    <row r="515" spans="1:6">
      <c r="A515" s="40" t="s">
        <v>118</v>
      </c>
      <c r="B515" s="41" t="s">
        <v>119</v>
      </c>
      <c r="C515" s="42">
        <f t="shared" ref="C515:F515" si="111">SUM(C517,C523,C524)</f>
        <v>0</v>
      </c>
      <c r="D515" s="42">
        <f t="shared" si="111"/>
        <v>161395</v>
      </c>
      <c r="E515" s="42">
        <f t="shared" si="111"/>
        <v>200000</v>
      </c>
      <c r="F515" s="42">
        <f t="shared" si="111"/>
        <v>0</v>
      </c>
    </row>
    <row r="516" spans="1:6">
      <c r="A516" s="14"/>
      <c r="B516" s="15" t="s">
        <v>8</v>
      </c>
      <c r="C516" s="24"/>
      <c r="D516" s="24"/>
      <c r="E516" s="24"/>
      <c r="F516" s="24"/>
    </row>
    <row r="517" spans="1:6">
      <c r="A517" s="17"/>
      <c r="B517" s="18" t="s">
        <v>9</v>
      </c>
      <c r="C517" s="19">
        <f t="shared" ref="C517:F517" si="112">SUM(C518:C522)</f>
        <v>0</v>
      </c>
      <c r="D517" s="19">
        <f t="shared" si="112"/>
        <v>161395</v>
      </c>
      <c r="E517" s="19">
        <f t="shared" si="112"/>
        <v>200000</v>
      </c>
      <c r="F517" s="19">
        <f t="shared" si="112"/>
        <v>0</v>
      </c>
    </row>
    <row r="518" spans="1:6">
      <c r="A518" s="17"/>
      <c r="B518" s="20" t="s">
        <v>10</v>
      </c>
      <c r="C518" s="19"/>
      <c r="D518" s="19"/>
      <c r="E518" s="19"/>
      <c r="F518" s="19"/>
    </row>
    <row r="519" spans="1:6">
      <c r="A519" s="17"/>
      <c r="B519" s="20" t="s">
        <v>11</v>
      </c>
      <c r="C519" s="19"/>
      <c r="D519" s="19"/>
      <c r="E519" s="19"/>
      <c r="F519" s="19"/>
    </row>
    <row r="520" spans="1:6">
      <c r="A520" s="17"/>
      <c r="B520" s="20" t="s">
        <v>12</v>
      </c>
      <c r="C520" s="19"/>
      <c r="D520" s="19"/>
      <c r="E520" s="19"/>
      <c r="F520" s="19"/>
    </row>
    <row r="521" spans="1:6">
      <c r="A521" s="17"/>
      <c r="B521" s="20" t="s">
        <v>13</v>
      </c>
      <c r="C521" s="19"/>
      <c r="D521" s="19"/>
      <c r="E521" s="19"/>
      <c r="F521" s="19"/>
    </row>
    <row r="522" spans="1:6">
      <c r="A522" s="17"/>
      <c r="B522" s="20" t="s">
        <v>14</v>
      </c>
      <c r="C522" s="19"/>
      <c r="D522" s="19">
        <v>161395</v>
      </c>
      <c r="E522" s="19">
        <v>200000</v>
      </c>
      <c r="F522" s="19"/>
    </row>
    <row r="523" spans="1:6">
      <c r="A523" s="17"/>
      <c r="B523" s="18" t="s">
        <v>15</v>
      </c>
      <c r="C523" s="19"/>
      <c r="D523" s="19"/>
      <c r="E523" s="19"/>
      <c r="F523" s="19"/>
    </row>
    <row r="524" spans="1:6">
      <c r="A524" s="17"/>
      <c r="B524" s="18" t="s">
        <v>16</v>
      </c>
      <c r="C524" s="19"/>
      <c r="D524" s="19"/>
      <c r="E524" s="19"/>
      <c r="F524" s="19"/>
    </row>
    <row r="525" spans="1:6" ht="30">
      <c r="A525" s="40" t="s">
        <v>120</v>
      </c>
      <c r="B525" s="41" t="s">
        <v>121</v>
      </c>
      <c r="C525" s="42">
        <f t="shared" ref="C525:F525" si="113">SUM(C527,C533,C534)</f>
        <v>0</v>
      </c>
      <c r="D525" s="42">
        <f t="shared" si="113"/>
        <v>210982</v>
      </c>
      <c r="E525" s="42">
        <f t="shared" si="113"/>
        <v>400000</v>
      </c>
      <c r="F525" s="42">
        <f t="shared" si="113"/>
        <v>0</v>
      </c>
    </row>
    <row r="526" spans="1:6">
      <c r="A526" s="14"/>
      <c r="B526" s="15" t="s">
        <v>8</v>
      </c>
      <c r="C526" s="24"/>
      <c r="D526" s="24"/>
      <c r="E526" s="24"/>
      <c r="F526" s="24"/>
    </row>
    <row r="527" spans="1:6">
      <c r="A527" s="17"/>
      <c r="B527" s="18" t="s">
        <v>9</v>
      </c>
      <c r="C527" s="19">
        <f t="shared" ref="C527:F527" si="114">SUM(C528:C532)</f>
        <v>0</v>
      </c>
      <c r="D527" s="19">
        <f t="shared" si="114"/>
        <v>210982</v>
      </c>
      <c r="E527" s="19">
        <f t="shared" si="114"/>
        <v>400000</v>
      </c>
      <c r="F527" s="19">
        <f t="shared" si="114"/>
        <v>0</v>
      </c>
    </row>
    <row r="528" spans="1:6">
      <c r="A528" s="17"/>
      <c r="B528" s="20" t="s">
        <v>10</v>
      </c>
      <c r="C528" s="19"/>
      <c r="D528" s="19"/>
      <c r="E528" s="19"/>
      <c r="F528" s="19"/>
    </row>
    <row r="529" spans="1:6">
      <c r="A529" s="17"/>
      <c r="B529" s="20" t="s">
        <v>11</v>
      </c>
      <c r="C529" s="19"/>
      <c r="D529" s="19"/>
      <c r="E529" s="19"/>
      <c r="F529" s="19"/>
    </row>
    <row r="530" spans="1:6">
      <c r="A530" s="17"/>
      <c r="B530" s="20" t="s">
        <v>12</v>
      </c>
      <c r="C530" s="19"/>
      <c r="D530" s="19"/>
      <c r="E530" s="19"/>
      <c r="F530" s="19"/>
    </row>
    <row r="531" spans="1:6">
      <c r="A531" s="17"/>
      <c r="B531" s="20" t="s">
        <v>13</v>
      </c>
      <c r="C531" s="19"/>
      <c r="D531" s="19"/>
      <c r="E531" s="19"/>
      <c r="F531" s="19"/>
    </row>
    <row r="532" spans="1:6">
      <c r="A532" s="17"/>
      <c r="B532" s="20" t="s">
        <v>14</v>
      </c>
      <c r="C532" s="19"/>
      <c r="D532" s="19">
        <v>210982</v>
      </c>
      <c r="E532" s="19">
        <v>400000</v>
      </c>
      <c r="F532" s="19"/>
    </row>
    <row r="533" spans="1:6">
      <c r="A533" s="17"/>
      <c r="B533" s="18" t="s">
        <v>15</v>
      </c>
      <c r="C533" s="19"/>
      <c r="D533" s="19"/>
      <c r="E533" s="19"/>
      <c r="F533" s="19"/>
    </row>
    <row r="534" spans="1:6">
      <c r="A534" s="17"/>
      <c r="B534" s="18" t="s">
        <v>16</v>
      </c>
      <c r="C534" s="19"/>
      <c r="D534" s="19"/>
      <c r="E534" s="19"/>
      <c r="F534" s="19"/>
    </row>
    <row r="535" spans="1:6">
      <c r="A535" s="40" t="s">
        <v>122</v>
      </c>
      <c r="B535" s="41" t="s">
        <v>123</v>
      </c>
      <c r="C535" s="42">
        <f t="shared" ref="C535:F535" si="115">SUM(C537,C543,C544)</f>
        <v>0</v>
      </c>
      <c r="D535" s="42">
        <f t="shared" si="115"/>
        <v>119520</v>
      </c>
      <c r="E535" s="42">
        <f t="shared" si="115"/>
        <v>170000</v>
      </c>
      <c r="F535" s="42">
        <f t="shared" si="115"/>
        <v>0</v>
      </c>
    </row>
    <row r="536" spans="1:6">
      <c r="A536" s="14"/>
      <c r="B536" s="15" t="s">
        <v>8</v>
      </c>
      <c r="C536" s="24"/>
      <c r="D536" s="24"/>
      <c r="E536" s="24"/>
      <c r="F536" s="24"/>
    </row>
    <row r="537" spans="1:6">
      <c r="A537" s="17"/>
      <c r="B537" s="18" t="s">
        <v>9</v>
      </c>
      <c r="C537" s="19">
        <f t="shared" ref="C537:F537" si="116">SUM(C538:C542)</f>
        <v>0</v>
      </c>
      <c r="D537" s="19">
        <f t="shared" si="116"/>
        <v>119520</v>
      </c>
      <c r="E537" s="19">
        <f t="shared" si="116"/>
        <v>170000</v>
      </c>
      <c r="F537" s="19">
        <f t="shared" si="116"/>
        <v>0</v>
      </c>
    </row>
    <row r="538" spans="1:6">
      <c r="A538" s="17"/>
      <c r="B538" s="20" t="s">
        <v>10</v>
      </c>
      <c r="C538" s="19"/>
      <c r="D538" s="19"/>
      <c r="E538" s="19"/>
      <c r="F538" s="19"/>
    </row>
    <row r="539" spans="1:6">
      <c r="A539" s="17"/>
      <c r="B539" s="20" t="s">
        <v>11</v>
      </c>
      <c r="C539" s="19"/>
      <c r="D539" s="19"/>
      <c r="E539" s="19"/>
      <c r="F539" s="19"/>
    </row>
    <row r="540" spans="1:6">
      <c r="A540" s="17"/>
      <c r="B540" s="20" t="s">
        <v>12</v>
      </c>
      <c r="C540" s="19"/>
      <c r="D540" s="19"/>
      <c r="E540" s="19"/>
      <c r="F540" s="19"/>
    </row>
    <row r="541" spans="1:6">
      <c r="A541" s="17"/>
      <c r="B541" s="20" t="s">
        <v>13</v>
      </c>
      <c r="C541" s="19"/>
      <c r="D541" s="19"/>
      <c r="E541" s="19"/>
      <c r="F541" s="19"/>
    </row>
    <row r="542" spans="1:6">
      <c r="A542" s="17"/>
      <c r="B542" s="20" t="s">
        <v>14</v>
      </c>
      <c r="C542" s="19"/>
      <c r="D542" s="19">
        <v>119520</v>
      </c>
      <c r="E542" s="19">
        <v>170000</v>
      </c>
      <c r="F542" s="19"/>
    </row>
    <row r="543" spans="1:6">
      <c r="A543" s="17"/>
      <c r="B543" s="18" t="s">
        <v>15</v>
      </c>
      <c r="C543" s="19"/>
      <c r="D543" s="19"/>
      <c r="E543" s="19"/>
      <c r="F543" s="19"/>
    </row>
    <row r="544" spans="1:6">
      <c r="A544" s="17"/>
      <c r="B544" s="18" t="s">
        <v>16</v>
      </c>
      <c r="C544" s="19"/>
      <c r="D544" s="19"/>
      <c r="E544" s="19"/>
      <c r="F544" s="19"/>
    </row>
    <row r="545" spans="1:6" ht="30">
      <c r="A545" s="4" t="s">
        <v>124</v>
      </c>
      <c r="B545" s="54" t="s">
        <v>125</v>
      </c>
      <c r="C545" s="42">
        <f t="shared" ref="C545:F554" si="117">SUM(C555,C565)</f>
        <v>0</v>
      </c>
      <c r="D545" s="42">
        <f t="shared" si="117"/>
        <v>827467</v>
      </c>
      <c r="E545" s="42">
        <f t="shared" si="117"/>
        <v>780000</v>
      </c>
      <c r="F545" s="42">
        <f t="shared" si="117"/>
        <v>0</v>
      </c>
    </row>
    <row r="546" spans="1:6">
      <c r="A546" s="14"/>
      <c r="B546" s="15" t="s">
        <v>8</v>
      </c>
      <c r="C546" s="24">
        <f t="shared" si="117"/>
        <v>0</v>
      </c>
      <c r="D546" s="24">
        <f t="shared" si="117"/>
        <v>0</v>
      </c>
      <c r="E546" s="24">
        <f t="shared" si="117"/>
        <v>0</v>
      </c>
      <c r="F546" s="24">
        <f t="shared" si="117"/>
        <v>0</v>
      </c>
    </row>
    <row r="547" spans="1:6">
      <c r="A547" s="17"/>
      <c r="B547" s="18" t="s">
        <v>9</v>
      </c>
      <c r="C547" s="19">
        <f t="shared" si="117"/>
        <v>0</v>
      </c>
      <c r="D547" s="19">
        <f t="shared" si="117"/>
        <v>827467</v>
      </c>
      <c r="E547" s="19">
        <f t="shared" si="117"/>
        <v>780000</v>
      </c>
      <c r="F547" s="19">
        <f t="shared" si="117"/>
        <v>0</v>
      </c>
    </row>
    <row r="548" spans="1:6">
      <c r="A548" s="17"/>
      <c r="B548" s="20" t="s">
        <v>10</v>
      </c>
      <c r="C548" s="19">
        <f t="shared" si="117"/>
        <v>0</v>
      </c>
      <c r="D548" s="19">
        <f t="shared" si="117"/>
        <v>0</v>
      </c>
      <c r="E548" s="19">
        <f t="shared" si="117"/>
        <v>0</v>
      </c>
      <c r="F548" s="19">
        <f t="shared" si="117"/>
        <v>0</v>
      </c>
    </row>
    <row r="549" spans="1:6">
      <c r="A549" s="17"/>
      <c r="B549" s="20" t="s">
        <v>11</v>
      </c>
      <c r="C549" s="19">
        <f t="shared" si="117"/>
        <v>0</v>
      </c>
      <c r="D549" s="19">
        <f t="shared" si="117"/>
        <v>0</v>
      </c>
      <c r="E549" s="19">
        <f t="shared" si="117"/>
        <v>0</v>
      </c>
      <c r="F549" s="19">
        <f t="shared" si="117"/>
        <v>0</v>
      </c>
    </row>
    <row r="550" spans="1:6">
      <c r="A550" s="17"/>
      <c r="B550" s="20" t="s">
        <v>12</v>
      </c>
      <c r="C550" s="19">
        <f t="shared" si="117"/>
        <v>0</v>
      </c>
      <c r="D550" s="19">
        <f t="shared" si="117"/>
        <v>0</v>
      </c>
      <c r="E550" s="19">
        <f t="shared" si="117"/>
        <v>0</v>
      </c>
      <c r="F550" s="19">
        <f t="shared" si="117"/>
        <v>0</v>
      </c>
    </row>
    <row r="551" spans="1:6">
      <c r="A551" s="17"/>
      <c r="B551" s="20" t="s">
        <v>13</v>
      </c>
      <c r="C551" s="19">
        <f t="shared" si="117"/>
        <v>0</v>
      </c>
      <c r="D551" s="19">
        <f t="shared" si="117"/>
        <v>0</v>
      </c>
      <c r="E551" s="19">
        <f t="shared" si="117"/>
        <v>0</v>
      </c>
      <c r="F551" s="19">
        <f t="shared" si="117"/>
        <v>0</v>
      </c>
    </row>
    <row r="552" spans="1:6">
      <c r="A552" s="17"/>
      <c r="B552" s="20" t="s">
        <v>14</v>
      </c>
      <c r="C552" s="19">
        <f t="shared" si="117"/>
        <v>0</v>
      </c>
      <c r="D552" s="19">
        <f t="shared" si="117"/>
        <v>827467</v>
      </c>
      <c r="E552" s="19">
        <f t="shared" si="117"/>
        <v>780000</v>
      </c>
      <c r="F552" s="19">
        <f t="shared" si="117"/>
        <v>0</v>
      </c>
    </row>
    <row r="553" spans="1:6">
      <c r="A553" s="17"/>
      <c r="B553" s="18" t="s">
        <v>15</v>
      </c>
      <c r="C553" s="19">
        <f t="shared" si="117"/>
        <v>0</v>
      </c>
      <c r="D553" s="19">
        <f t="shared" si="117"/>
        <v>0</v>
      </c>
      <c r="E553" s="19">
        <f t="shared" si="117"/>
        <v>0</v>
      </c>
      <c r="F553" s="19">
        <f t="shared" si="117"/>
        <v>0</v>
      </c>
    </row>
    <row r="554" spans="1:6">
      <c r="A554" s="17"/>
      <c r="B554" s="18" t="s">
        <v>16</v>
      </c>
      <c r="C554" s="19">
        <f t="shared" si="117"/>
        <v>0</v>
      </c>
      <c r="D554" s="19">
        <f t="shared" si="117"/>
        <v>0</v>
      </c>
      <c r="E554" s="19">
        <f t="shared" si="117"/>
        <v>0</v>
      </c>
      <c r="F554" s="19">
        <f t="shared" si="117"/>
        <v>0</v>
      </c>
    </row>
    <row r="555" spans="1:6" ht="30">
      <c r="A555" s="40" t="s">
        <v>126</v>
      </c>
      <c r="B555" s="41" t="s">
        <v>127</v>
      </c>
      <c r="C555" s="42">
        <f t="shared" ref="C555:F555" si="118">SUM(C557,C563,C564)</f>
        <v>0</v>
      </c>
      <c r="D555" s="42">
        <f t="shared" si="118"/>
        <v>770686</v>
      </c>
      <c r="E555" s="42">
        <f t="shared" si="118"/>
        <v>725000</v>
      </c>
      <c r="F555" s="42">
        <f t="shared" si="118"/>
        <v>0</v>
      </c>
    </row>
    <row r="556" spans="1:6">
      <c r="A556" s="14"/>
      <c r="B556" s="15" t="s">
        <v>8</v>
      </c>
      <c r="C556" s="24"/>
      <c r="D556" s="24"/>
      <c r="E556" s="24"/>
      <c r="F556" s="24"/>
    </row>
    <row r="557" spans="1:6">
      <c r="A557" s="17"/>
      <c r="B557" s="18" t="s">
        <v>9</v>
      </c>
      <c r="C557" s="19">
        <f t="shared" ref="C557:F557" si="119">SUM(C558:C562)</f>
        <v>0</v>
      </c>
      <c r="D557" s="19">
        <f t="shared" si="119"/>
        <v>770686</v>
      </c>
      <c r="E557" s="19">
        <f t="shared" si="119"/>
        <v>725000</v>
      </c>
      <c r="F557" s="19">
        <f t="shared" si="119"/>
        <v>0</v>
      </c>
    </row>
    <row r="558" spans="1:6">
      <c r="A558" s="17"/>
      <c r="B558" s="20" t="s">
        <v>10</v>
      </c>
      <c r="C558" s="19"/>
      <c r="D558" s="19"/>
      <c r="E558" s="19"/>
      <c r="F558" s="19"/>
    </row>
    <row r="559" spans="1:6">
      <c r="A559" s="17"/>
      <c r="B559" s="20" t="s">
        <v>11</v>
      </c>
      <c r="C559" s="19"/>
      <c r="D559" s="19"/>
      <c r="E559" s="19"/>
      <c r="F559" s="19"/>
    </row>
    <row r="560" spans="1:6">
      <c r="A560" s="17"/>
      <c r="B560" s="20" t="s">
        <v>12</v>
      </c>
      <c r="C560" s="19"/>
      <c r="D560" s="19"/>
      <c r="E560" s="19"/>
      <c r="F560" s="19"/>
    </row>
    <row r="561" spans="1:6">
      <c r="A561" s="17"/>
      <c r="B561" s="20" t="s">
        <v>13</v>
      </c>
      <c r="C561" s="19"/>
      <c r="D561" s="19"/>
      <c r="E561" s="19"/>
      <c r="F561" s="19"/>
    </row>
    <row r="562" spans="1:6">
      <c r="A562" s="17"/>
      <c r="B562" s="20" t="s">
        <v>14</v>
      </c>
      <c r="C562" s="19"/>
      <c r="D562" s="19">
        <v>770686</v>
      </c>
      <c r="E562" s="19">
        <v>725000</v>
      </c>
      <c r="F562" s="19"/>
    </row>
    <row r="563" spans="1:6">
      <c r="A563" s="17"/>
      <c r="B563" s="18" t="s">
        <v>15</v>
      </c>
      <c r="C563" s="19"/>
      <c r="D563" s="19"/>
      <c r="E563" s="19"/>
      <c r="F563" s="19"/>
    </row>
    <row r="564" spans="1:6">
      <c r="A564" s="17"/>
      <c r="B564" s="18" t="s">
        <v>16</v>
      </c>
      <c r="C564" s="19"/>
      <c r="D564" s="19"/>
      <c r="E564" s="19"/>
      <c r="F564" s="19"/>
    </row>
    <row r="565" spans="1:6">
      <c r="A565" s="40" t="s">
        <v>128</v>
      </c>
      <c r="B565" s="41" t="s">
        <v>129</v>
      </c>
      <c r="C565" s="42">
        <f t="shared" ref="C565:F565" si="120">SUM(C567,C573,C574)</f>
        <v>0</v>
      </c>
      <c r="D565" s="42">
        <f t="shared" si="120"/>
        <v>56781</v>
      </c>
      <c r="E565" s="42">
        <f t="shared" si="120"/>
        <v>55000</v>
      </c>
      <c r="F565" s="42">
        <f t="shared" si="120"/>
        <v>0</v>
      </c>
    </row>
    <row r="566" spans="1:6">
      <c r="A566" s="14"/>
      <c r="B566" s="15" t="s">
        <v>8</v>
      </c>
      <c r="C566" s="24"/>
      <c r="D566" s="24"/>
      <c r="E566" s="24"/>
      <c r="F566" s="24"/>
    </row>
    <row r="567" spans="1:6">
      <c r="A567" s="17"/>
      <c r="B567" s="18" t="s">
        <v>9</v>
      </c>
      <c r="C567" s="19">
        <f t="shared" ref="C567:F567" si="121">SUM(C568:C572)</f>
        <v>0</v>
      </c>
      <c r="D567" s="19">
        <f t="shared" si="121"/>
        <v>56781</v>
      </c>
      <c r="E567" s="19">
        <f t="shared" si="121"/>
        <v>55000</v>
      </c>
      <c r="F567" s="19">
        <f t="shared" si="121"/>
        <v>0</v>
      </c>
    </row>
    <row r="568" spans="1:6">
      <c r="A568" s="17"/>
      <c r="B568" s="20" t="s">
        <v>10</v>
      </c>
      <c r="C568" s="19"/>
      <c r="D568" s="19"/>
      <c r="E568" s="19"/>
      <c r="F568" s="19"/>
    </row>
    <row r="569" spans="1:6">
      <c r="A569" s="17"/>
      <c r="B569" s="20" t="s">
        <v>11</v>
      </c>
      <c r="C569" s="19"/>
      <c r="D569" s="19"/>
      <c r="E569" s="19"/>
      <c r="F569" s="19"/>
    </row>
    <row r="570" spans="1:6">
      <c r="A570" s="17"/>
      <c r="B570" s="20" t="s">
        <v>12</v>
      </c>
      <c r="C570" s="19"/>
      <c r="D570" s="19"/>
      <c r="E570" s="19"/>
      <c r="F570" s="19"/>
    </row>
    <row r="571" spans="1:6">
      <c r="A571" s="17"/>
      <c r="B571" s="20" t="s">
        <v>13</v>
      </c>
      <c r="C571" s="19"/>
      <c r="D571" s="19"/>
      <c r="E571" s="19"/>
      <c r="F571" s="19"/>
    </row>
    <row r="572" spans="1:6">
      <c r="A572" s="17"/>
      <c r="B572" s="20" t="s">
        <v>14</v>
      </c>
      <c r="C572" s="19"/>
      <c r="D572" s="19">
        <v>56781</v>
      </c>
      <c r="E572" s="19">
        <v>55000</v>
      </c>
      <c r="F572" s="19"/>
    </row>
    <row r="573" spans="1:6">
      <c r="A573" s="17"/>
      <c r="B573" s="18" t="s">
        <v>15</v>
      </c>
      <c r="C573" s="19"/>
      <c r="D573" s="19"/>
      <c r="E573" s="19"/>
      <c r="F573" s="19"/>
    </row>
    <row r="574" spans="1:6">
      <c r="A574" s="17"/>
      <c r="B574" s="18" t="s">
        <v>16</v>
      </c>
      <c r="C574" s="19"/>
      <c r="D574" s="19"/>
      <c r="E574" s="19"/>
      <c r="F574" s="19"/>
    </row>
    <row r="575" spans="1:6" ht="30">
      <c r="A575" s="49" t="s">
        <v>130</v>
      </c>
      <c r="B575" s="53" t="s">
        <v>131</v>
      </c>
      <c r="C575" s="51">
        <f t="shared" ref="C575:F584" si="122">SUM(C585,C595)</f>
        <v>1011100</v>
      </c>
      <c r="D575" s="51">
        <f t="shared" si="122"/>
        <v>1390068</v>
      </c>
      <c r="E575" s="51">
        <f t="shared" si="122"/>
        <v>1554702</v>
      </c>
      <c r="F575" s="51">
        <f t="shared" si="122"/>
        <v>0</v>
      </c>
    </row>
    <row r="576" spans="1:6">
      <c r="A576" s="28"/>
      <c r="B576" s="29" t="s">
        <v>8</v>
      </c>
      <c r="C576" s="30">
        <f t="shared" si="122"/>
        <v>0</v>
      </c>
      <c r="D576" s="30">
        <f t="shared" si="122"/>
        <v>51</v>
      </c>
      <c r="E576" s="30">
        <f t="shared" si="122"/>
        <v>51</v>
      </c>
      <c r="F576" s="30">
        <f t="shared" si="122"/>
        <v>0</v>
      </c>
    </row>
    <row r="577" spans="1:6">
      <c r="A577" s="31"/>
      <c r="B577" s="32" t="s">
        <v>9</v>
      </c>
      <c r="C577" s="33">
        <f t="shared" si="122"/>
        <v>896147</v>
      </c>
      <c r="D577" s="33">
        <f t="shared" si="122"/>
        <v>1059841</v>
      </c>
      <c r="E577" s="33">
        <f t="shared" si="122"/>
        <v>1534702</v>
      </c>
      <c r="F577" s="33">
        <f t="shared" si="122"/>
        <v>0</v>
      </c>
    </row>
    <row r="578" spans="1:6">
      <c r="A578" s="31"/>
      <c r="B578" s="34" t="s">
        <v>10</v>
      </c>
      <c r="C578" s="33">
        <f t="shared" si="122"/>
        <v>0</v>
      </c>
      <c r="D578" s="33">
        <f t="shared" si="122"/>
        <v>412284</v>
      </c>
      <c r="E578" s="33">
        <f t="shared" si="122"/>
        <v>505152</v>
      </c>
      <c r="F578" s="33">
        <f t="shared" si="122"/>
        <v>0</v>
      </c>
    </row>
    <row r="579" spans="1:6">
      <c r="A579" s="31"/>
      <c r="B579" s="34" t="s">
        <v>11</v>
      </c>
      <c r="C579" s="33">
        <f t="shared" si="122"/>
        <v>0</v>
      </c>
      <c r="D579" s="33">
        <f t="shared" si="122"/>
        <v>313603</v>
      </c>
      <c r="E579" s="33">
        <f t="shared" si="122"/>
        <v>204950</v>
      </c>
      <c r="F579" s="33">
        <f t="shared" si="122"/>
        <v>0</v>
      </c>
    </row>
    <row r="580" spans="1:6">
      <c r="A580" s="31"/>
      <c r="B580" s="34" t="s">
        <v>35</v>
      </c>
      <c r="C580" s="33">
        <f t="shared" si="122"/>
        <v>673656</v>
      </c>
      <c r="D580" s="33">
        <f t="shared" si="122"/>
        <v>0</v>
      </c>
      <c r="E580" s="33">
        <f t="shared" si="122"/>
        <v>0</v>
      </c>
      <c r="F580" s="33">
        <f t="shared" si="122"/>
        <v>0</v>
      </c>
    </row>
    <row r="581" spans="1:6">
      <c r="A581" s="31"/>
      <c r="B581" s="34" t="s">
        <v>13</v>
      </c>
      <c r="C581" s="33">
        <f t="shared" si="122"/>
        <v>0</v>
      </c>
      <c r="D581" s="33">
        <f t="shared" si="122"/>
        <v>164</v>
      </c>
      <c r="E581" s="33">
        <f t="shared" si="122"/>
        <v>0</v>
      </c>
      <c r="F581" s="33">
        <f t="shared" si="122"/>
        <v>0</v>
      </c>
    </row>
    <row r="582" spans="1:6">
      <c r="A582" s="31"/>
      <c r="B582" s="34" t="s">
        <v>14</v>
      </c>
      <c r="C582" s="33">
        <f t="shared" si="122"/>
        <v>222491</v>
      </c>
      <c r="D582" s="33">
        <f t="shared" si="122"/>
        <v>333790</v>
      </c>
      <c r="E582" s="33">
        <f t="shared" si="122"/>
        <v>824600</v>
      </c>
      <c r="F582" s="33">
        <f t="shared" si="122"/>
        <v>0</v>
      </c>
    </row>
    <row r="583" spans="1:6">
      <c r="A583" s="31"/>
      <c r="B583" s="32" t="s">
        <v>15</v>
      </c>
      <c r="C583" s="33">
        <f t="shared" si="122"/>
        <v>114722</v>
      </c>
      <c r="D583" s="33">
        <f t="shared" si="122"/>
        <v>327981</v>
      </c>
      <c r="E583" s="33">
        <f t="shared" si="122"/>
        <v>20000</v>
      </c>
      <c r="F583" s="33">
        <f t="shared" si="122"/>
        <v>0</v>
      </c>
    </row>
    <row r="584" spans="1:6">
      <c r="A584" s="31"/>
      <c r="B584" s="32" t="s">
        <v>16</v>
      </c>
      <c r="C584" s="33">
        <f t="shared" si="122"/>
        <v>231</v>
      </c>
      <c r="D584" s="33">
        <f t="shared" si="122"/>
        <v>2246</v>
      </c>
      <c r="E584" s="33">
        <f t="shared" si="122"/>
        <v>0</v>
      </c>
      <c r="F584" s="33">
        <f t="shared" si="122"/>
        <v>0</v>
      </c>
    </row>
    <row r="585" spans="1:6">
      <c r="A585" s="40" t="s">
        <v>132</v>
      </c>
      <c r="B585" s="41" t="s">
        <v>133</v>
      </c>
      <c r="C585" s="42">
        <f t="shared" ref="C585:F585" si="123">SUM(C587,C593,C594)</f>
        <v>789957</v>
      </c>
      <c r="D585" s="42">
        <f t="shared" si="123"/>
        <v>1059198</v>
      </c>
      <c r="E585" s="42">
        <f t="shared" si="123"/>
        <v>733102</v>
      </c>
      <c r="F585" s="42">
        <f t="shared" si="123"/>
        <v>0</v>
      </c>
    </row>
    <row r="586" spans="1:6">
      <c r="A586" s="14"/>
      <c r="B586" s="15" t="s">
        <v>8</v>
      </c>
      <c r="C586" s="24"/>
      <c r="D586" s="24">
        <v>51</v>
      </c>
      <c r="E586" s="24">
        <v>51</v>
      </c>
      <c r="F586" s="24"/>
    </row>
    <row r="587" spans="1:6">
      <c r="A587" s="17"/>
      <c r="B587" s="18" t="s">
        <v>9</v>
      </c>
      <c r="C587" s="19">
        <f t="shared" ref="C587:F587" si="124">SUM(C588:C592)</f>
        <v>675004</v>
      </c>
      <c r="D587" s="19">
        <f t="shared" si="124"/>
        <v>728971</v>
      </c>
      <c r="E587" s="19">
        <f t="shared" si="124"/>
        <v>713102</v>
      </c>
      <c r="F587" s="19">
        <f t="shared" si="124"/>
        <v>0</v>
      </c>
    </row>
    <row r="588" spans="1:6">
      <c r="A588" s="17"/>
      <c r="B588" s="20" t="s">
        <v>10</v>
      </c>
      <c r="C588" s="19"/>
      <c r="D588" s="19">
        <v>412284</v>
      </c>
      <c r="E588" s="19">
        <v>505152</v>
      </c>
      <c r="F588" s="19"/>
    </row>
    <row r="589" spans="1:6">
      <c r="A589" s="17"/>
      <c r="B589" s="20" t="s">
        <v>11</v>
      </c>
      <c r="C589" s="19"/>
      <c r="D589" s="19">
        <v>313603</v>
      </c>
      <c r="E589" s="19">
        <v>204950</v>
      </c>
      <c r="F589" s="19"/>
    </row>
    <row r="590" spans="1:6">
      <c r="A590" s="17"/>
      <c r="B590" s="20" t="s">
        <v>12</v>
      </c>
      <c r="C590" s="19">
        <f>675004-1348</f>
        <v>673656</v>
      </c>
      <c r="D590" s="19"/>
      <c r="E590" s="19"/>
      <c r="F590" s="19"/>
    </row>
    <row r="591" spans="1:6">
      <c r="A591" s="17"/>
      <c r="B591" s="20" t="s">
        <v>13</v>
      </c>
      <c r="C591" s="19"/>
      <c r="D591" s="19">
        <v>164</v>
      </c>
      <c r="E591" s="19"/>
      <c r="F591" s="19"/>
    </row>
    <row r="592" spans="1:6">
      <c r="A592" s="17"/>
      <c r="B592" s="20" t="s">
        <v>14</v>
      </c>
      <c r="C592" s="19">
        <v>1348</v>
      </c>
      <c r="D592" s="19">
        <v>2920</v>
      </c>
      <c r="E592" s="19">
        <v>3000</v>
      </c>
      <c r="F592" s="19"/>
    </row>
    <row r="593" spans="1:6">
      <c r="A593" s="17"/>
      <c r="B593" s="18" t="s">
        <v>15</v>
      </c>
      <c r="C593" s="19">
        <v>114722</v>
      </c>
      <c r="D593" s="19">
        <v>327981</v>
      </c>
      <c r="E593" s="19">
        <v>20000</v>
      </c>
      <c r="F593" s="19"/>
    </row>
    <row r="594" spans="1:6">
      <c r="A594" s="17"/>
      <c r="B594" s="18" t="s">
        <v>16</v>
      </c>
      <c r="C594" s="19">
        <v>231</v>
      </c>
      <c r="D594" s="19">
        <v>2246</v>
      </c>
      <c r="E594" s="19"/>
      <c r="F594" s="19"/>
    </row>
    <row r="595" spans="1:6" ht="30">
      <c r="A595" s="40" t="s">
        <v>134</v>
      </c>
      <c r="B595" s="41" t="s">
        <v>135</v>
      </c>
      <c r="C595" s="42">
        <f t="shared" ref="C595:F595" si="125">SUM(C597,C603,C604)</f>
        <v>221143</v>
      </c>
      <c r="D595" s="42">
        <f t="shared" si="125"/>
        <v>330870</v>
      </c>
      <c r="E595" s="42">
        <f t="shared" si="125"/>
        <v>821600</v>
      </c>
      <c r="F595" s="42">
        <f t="shared" si="125"/>
        <v>0</v>
      </c>
    </row>
    <row r="596" spans="1:6">
      <c r="A596" s="14"/>
      <c r="B596" s="15" t="s">
        <v>8</v>
      </c>
      <c r="C596" s="24"/>
      <c r="D596" s="24"/>
      <c r="E596" s="24"/>
      <c r="F596" s="24"/>
    </row>
    <row r="597" spans="1:6">
      <c r="A597" s="17"/>
      <c r="B597" s="18" t="s">
        <v>9</v>
      </c>
      <c r="C597" s="19">
        <f t="shared" ref="C597:F597" si="126">SUM(C598:C602)</f>
        <v>221143</v>
      </c>
      <c r="D597" s="19">
        <f t="shared" si="126"/>
        <v>330870</v>
      </c>
      <c r="E597" s="19">
        <f t="shared" si="126"/>
        <v>821600</v>
      </c>
      <c r="F597" s="19">
        <f t="shared" si="126"/>
        <v>0</v>
      </c>
    </row>
    <row r="598" spans="1:6">
      <c r="A598" s="17"/>
      <c r="B598" s="20" t="s">
        <v>10</v>
      </c>
      <c r="C598" s="19"/>
      <c r="D598" s="19"/>
      <c r="E598" s="19"/>
      <c r="F598" s="19"/>
    </row>
    <row r="599" spans="1:6">
      <c r="A599" s="17"/>
      <c r="B599" s="20" t="s">
        <v>11</v>
      </c>
      <c r="C599" s="19"/>
      <c r="D599" s="19"/>
      <c r="E599" s="19"/>
      <c r="F599" s="19"/>
    </row>
    <row r="600" spans="1:6">
      <c r="A600" s="17"/>
      <c r="B600" s="20" t="s">
        <v>12</v>
      </c>
      <c r="C600" s="19"/>
      <c r="D600" s="19"/>
      <c r="E600" s="19"/>
      <c r="F600" s="19"/>
    </row>
    <row r="601" spans="1:6">
      <c r="A601" s="17"/>
      <c r="B601" s="20" t="s">
        <v>13</v>
      </c>
      <c r="C601" s="19"/>
      <c r="D601" s="19"/>
      <c r="E601" s="19"/>
      <c r="F601" s="19"/>
    </row>
    <row r="602" spans="1:6">
      <c r="A602" s="17"/>
      <c r="B602" s="20" t="s">
        <v>14</v>
      </c>
      <c r="C602" s="19">
        <f>221143</f>
        <v>221143</v>
      </c>
      <c r="D602" s="19">
        <v>330870</v>
      </c>
      <c r="E602" s="19">
        <v>821600</v>
      </c>
      <c r="F602" s="19"/>
    </row>
    <row r="603" spans="1:6">
      <c r="A603" s="17"/>
      <c r="B603" s="18" t="s">
        <v>15</v>
      </c>
      <c r="C603" s="19"/>
      <c r="D603" s="19"/>
      <c r="E603" s="19"/>
      <c r="F603" s="19"/>
    </row>
    <row r="604" spans="1:6">
      <c r="A604" s="17"/>
      <c r="B604" s="18" t="s">
        <v>16</v>
      </c>
      <c r="C604" s="19"/>
      <c r="D604" s="19"/>
      <c r="E604" s="19"/>
      <c r="F604" s="19"/>
    </row>
    <row r="605" spans="1:6">
      <c r="A605" s="49" t="s">
        <v>136</v>
      </c>
      <c r="B605" s="53" t="s">
        <v>137</v>
      </c>
      <c r="C605" s="51">
        <f t="shared" ref="C605:F614" si="127">SUM(C615,C625,C635,C645)</f>
        <v>2301510</v>
      </c>
      <c r="D605" s="51">
        <f t="shared" si="127"/>
        <v>1704037</v>
      </c>
      <c r="E605" s="51">
        <f t="shared" si="127"/>
        <v>2253828</v>
      </c>
      <c r="F605" s="51">
        <f t="shared" si="127"/>
        <v>0</v>
      </c>
    </row>
    <row r="606" spans="1:6">
      <c r="A606" s="28"/>
      <c r="B606" s="29" t="s">
        <v>8</v>
      </c>
      <c r="C606" s="30">
        <f t="shared" si="127"/>
        <v>0</v>
      </c>
      <c r="D606" s="30">
        <f t="shared" si="127"/>
        <v>142</v>
      </c>
      <c r="E606" s="30">
        <f t="shared" si="127"/>
        <v>142</v>
      </c>
      <c r="F606" s="30">
        <f t="shared" si="127"/>
        <v>0</v>
      </c>
    </row>
    <row r="607" spans="1:6">
      <c r="A607" s="31"/>
      <c r="B607" s="32" t="s">
        <v>9</v>
      </c>
      <c r="C607" s="33">
        <f t="shared" si="127"/>
        <v>1162947</v>
      </c>
      <c r="D607" s="33">
        <f t="shared" si="127"/>
        <v>1445244</v>
      </c>
      <c r="E607" s="33">
        <f t="shared" si="127"/>
        <v>1577328</v>
      </c>
      <c r="F607" s="33">
        <f t="shared" si="127"/>
        <v>0</v>
      </c>
    </row>
    <row r="608" spans="1:6">
      <c r="A608" s="31"/>
      <c r="B608" s="34" t="s">
        <v>10</v>
      </c>
      <c r="C608" s="33">
        <f t="shared" si="127"/>
        <v>0</v>
      </c>
      <c r="D608" s="33">
        <f t="shared" si="127"/>
        <v>982148</v>
      </c>
      <c r="E608" s="33">
        <f t="shared" si="127"/>
        <v>1091381</v>
      </c>
      <c r="F608" s="33">
        <f t="shared" si="127"/>
        <v>0</v>
      </c>
    </row>
    <row r="609" spans="1:6">
      <c r="A609" s="31"/>
      <c r="B609" s="34" t="s">
        <v>11</v>
      </c>
      <c r="C609" s="33">
        <f t="shared" si="127"/>
        <v>0</v>
      </c>
      <c r="D609" s="33">
        <f t="shared" si="127"/>
        <v>442476</v>
      </c>
      <c r="E609" s="33">
        <f t="shared" si="127"/>
        <v>485947</v>
      </c>
      <c r="F609" s="33">
        <f t="shared" si="127"/>
        <v>0</v>
      </c>
    </row>
    <row r="610" spans="1:6">
      <c r="A610" s="31"/>
      <c r="B610" s="34" t="s">
        <v>35</v>
      </c>
      <c r="C610" s="33">
        <f t="shared" si="127"/>
        <v>1162947</v>
      </c>
      <c r="D610" s="33">
        <f t="shared" si="127"/>
        <v>0</v>
      </c>
      <c r="E610" s="33">
        <f t="shared" si="127"/>
        <v>0</v>
      </c>
      <c r="F610" s="33">
        <f t="shared" si="127"/>
        <v>0</v>
      </c>
    </row>
    <row r="611" spans="1:6">
      <c r="A611" s="31"/>
      <c r="B611" s="34" t="s">
        <v>13</v>
      </c>
      <c r="C611" s="33">
        <f t="shared" si="127"/>
        <v>0</v>
      </c>
      <c r="D611" s="33">
        <f t="shared" si="127"/>
        <v>0</v>
      </c>
      <c r="E611" s="33">
        <f t="shared" si="127"/>
        <v>0</v>
      </c>
      <c r="F611" s="33">
        <f t="shared" si="127"/>
        <v>0</v>
      </c>
    </row>
    <row r="612" spans="1:6">
      <c r="A612" s="31"/>
      <c r="B612" s="34" t="s">
        <v>14</v>
      </c>
      <c r="C612" s="33">
        <f t="shared" si="127"/>
        <v>0</v>
      </c>
      <c r="D612" s="33">
        <f t="shared" si="127"/>
        <v>20620</v>
      </c>
      <c r="E612" s="33">
        <f t="shared" si="127"/>
        <v>0</v>
      </c>
      <c r="F612" s="33">
        <f t="shared" si="127"/>
        <v>0</v>
      </c>
    </row>
    <row r="613" spans="1:6">
      <c r="A613" s="31"/>
      <c r="B613" s="32" t="s">
        <v>15</v>
      </c>
      <c r="C613" s="33">
        <f t="shared" si="127"/>
        <v>1138563</v>
      </c>
      <c r="D613" s="33">
        <f t="shared" si="127"/>
        <v>258205</v>
      </c>
      <c r="E613" s="33">
        <f t="shared" si="127"/>
        <v>676500</v>
      </c>
      <c r="F613" s="33">
        <f t="shared" si="127"/>
        <v>0</v>
      </c>
    </row>
    <row r="614" spans="1:6">
      <c r="A614" s="31"/>
      <c r="B614" s="32" t="s">
        <v>16</v>
      </c>
      <c r="C614" s="33">
        <f t="shared" si="127"/>
        <v>0</v>
      </c>
      <c r="D614" s="33">
        <f t="shared" si="127"/>
        <v>588</v>
      </c>
      <c r="E614" s="33">
        <f t="shared" si="127"/>
        <v>0</v>
      </c>
      <c r="F614" s="33">
        <f t="shared" si="127"/>
        <v>0</v>
      </c>
    </row>
    <row r="615" spans="1:6" ht="30">
      <c r="A615" s="40" t="s">
        <v>138</v>
      </c>
      <c r="B615" s="41" t="s">
        <v>139</v>
      </c>
      <c r="C615" s="42">
        <f t="shared" ref="C615:F615" si="128">SUM(C617,C623,C624)</f>
        <v>605103</v>
      </c>
      <c r="D615" s="42">
        <f t="shared" si="128"/>
        <v>733816</v>
      </c>
      <c r="E615" s="42">
        <f t="shared" si="128"/>
        <v>1326132</v>
      </c>
      <c r="F615" s="42">
        <f t="shared" si="128"/>
        <v>0</v>
      </c>
    </row>
    <row r="616" spans="1:6">
      <c r="A616" s="14"/>
      <c r="B616" s="15" t="s">
        <v>8</v>
      </c>
      <c r="C616" s="24"/>
      <c r="D616" s="24">
        <v>69</v>
      </c>
      <c r="E616" s="24">
        <v>69</v>
      </c>
      <c r="F616" s="24"/>
    </row>
    <row r="617" spans="1:6">
      <c r="A617" s="17"/>
      <c r="B617" s="18" t="s">
        <v>9</v>
      </c>
      <c r="C617" s="19">
        <f t="shared" ref="C617:F617" si="129">SUM(C618:C622)</f>
        <v>550131</v>
      </c>
      <c r="D617" s="19">
        <f>SUM(D618:D622)</f>
        <v>629836</v>
      </c>
      <c r="E617" s="19">
        <f t="shared" si="129"/>
        <v>679632</v>
      </c>
      <c r="F617" s="19">
        <f t="shared" si="129"/>
        <v>0</v>
      </c>
    </row>
    <row r="618" spans="1:6">
      <c r="A618" s="17"/>
      <c r="B618" s="20" t="s">
        <v>10</v>
      </c>
      <c r="C618" s="19"/>
      <c r="D618" s="19">
        <v>495590</v>
      </c>
      <c r="E618" s="19">
        <v>531940</v>
      </c>
      <c r="F618" s="19"/>
    </row>
    <row r="619" spans="1:6">
      <c r="A619" s="17"/>
      <c r="B619" s="20" t="s">
        <v>11</v>
      </c>
      <c r="C619" s="19"/>
      <c r="D619" s="19">
        <v>134246</v>
      </c>
      <c r="E619" s="19">
        <v>147692</v>
      </c>
      <c r="F619" s="19"/>
    </row>
    <row r="620" spans="1:6">
      <c r="A620" s="17"/>
      <c r="B620" s="20" t="s">
        <v>12</v>
      </c>
      <c r="C620" s="19">
        <v>550131</v>
      </c>
      <c r="D620" s="19"/>
      <c r="E620" s="19"/>
      <c r="F620" s="19"/>
    </row>
    <row r="621" spans="1:6">
      <c r="A621" s="17"/>
      <c r="B621" s="20" t="s">
        <v>13</v>
      </c>
      <c r="C621" s="19"/>
      <c r="D621" s="19"/>
      <c r="E621" s="19"/>
      <c r="F621" s="19"/>
    </row>
    <row r="622" spans="1:6">
      <c r="A622" s="17"/>
      <c r="B622" s="20" t="s">
        <v>14</v>
      </c>
      <c r="C622" s="19"/>
      <c r="D622" s="19"/>
      <c r="E622" s="19"/>
      <c r="F622" s="19"/>
    </row>
    <row r="623" spans="1:6">
      <c r="A623" s="17"/>
      <c r="B623" s="18" t="s">
        <v>15</v>
      </c>
      <c r="C623" s="19">
        <v>54972</v>
      </c>
      <c r="D623" s="19">
        <v>103980</v>
      </c>
      <c r="E623" s="19">
        <v>646500</v>
      </c>
      <c r="F623" s="19"/>
    </row>
    <row r="624" spans="1:6">
      <c r="A624" s="17"/>
      <c r="B624" s="18" t="s">
        <v>16</v>
      </c>
      <c r="C624" s="19"/>
      <c r="D624" s="19"/>
      <c r="E624" s="19"/>
      <c r="F624" s="19"/>
    </row>
    <row r="625" spans="1:6">
      <c r="A625" s="40" t="s">
        <v>140</v>
      </c>
      <c r="B625" s="41" t="s">
        <v>141</v>
      </c>
      <c r="C625" s="42">
        <f t="shared" ref="C625:F625" si="130">SUM(C627,C633,C634)</f>
        <v>1524443</v>
      </c>
      <c r="D625" s="42">
        <f t="shared" si="130"/>
        <v>574648</v>
      </c>
      <c r="E625" s="42">
        <f t="shared" si="130"/>
        <v>568856</v>
      </c>
      <c r="F625" s="42">
        <f t="shared" si="130"/>
        <v>0</v>
      </c>
    </row>
    <row r="626" spans="1:6">
      <c r="A626" s="14"/>
      <c r="B626" s="15" t="s">
        <v>8</v>
      </c>
      <c r="C626" s="24"/>
      <c r="D626" s="24">
        <v>44</v>
      </c>
      <c r="E626" s="24">
        <v>44</v>
      </c>
      <c r="F626" s="24"/>
    </row>
    <row r="627" spans="1:6">
      <c r="A627" s="17"/>
      <c r="B627" s="18" t="s">
        <v>9</v>
      </c>
      <c r="C627" s="19">
        <f t="shared" ref="C627:F627" si="131">SUM(C628:C632)</f>
        <v>440852</v>
      </c>
      <c r="D627" s="19">
        <f t="shared" si="131"/>
        <v>526463</v>
      </c>
      <c r="E627" s="19">
        <f t="shared" si="131"/>
        <v>538856</v>
      </c>
      <c r="F627" s="19">
        <f t="shared" si="131"/>
        <v>0</v>
      </c>
    </row>
    <row r="628" spans="1:6">
      <c r="A628" s="17"/>
      <c r="B628" s="20" t="s">
        <v>10</v>
      </c>
      <c r="C628" s="19"/>
      <c r="D628" s="19">
        <v>295083</v>
      </c>
      <c r="E628" s="19">
        <v>334656</v>
      </c>
      <c r="F628" s="19"/>
    </row>
    <row r="629" spans="1:6">
      <c r="A629" s="17"/>
      <c r="B629" s="20" t="s">
        <v>11</v>
      </c>
      <c r="C629" s="19"/>
      <c r="D629" s="19">
        <v>210760</v>
      </c>
      <c r="E629" s="19">
        <v>204200</v>
      </c>
      <c r="F629" s="19"/>
    </row>
    <row r="630" spans="1:6">
      <c r="A630" s="17"/>
      <c r="B630" s="20" t="s">
        <v>12</v>
      </c>
      <c r="C630" s="19">
        <v>440852</v>
      </c>
      <c r="D630" s="19"/>
      <c r="E630" s="19"/>
      <c r="F630" s="19"/>
    </row>
    <row r="631" spans="1:6">
      <c r="A631" s="17"/>
      <c r="B631" s="20" t="s">
        <v>13</v>
      </c>
      <c r="C631" s="19"/>
      <c r="D631" s="19"/>
      <c r="E631" s="19"/>
      <c r="F631" s="19"/>
    </row>
    <row r="632" spans="1:6">
      <c r="A632" s="17"/>
      <c r="B632" s="20" t="s">
        <v>14</v>
      </c>
      <c r="C632" s="19"/>
      <c r="D632" s="19">
        <v>20620</v>
      </c>
      <c r="E632" s="19"/>
      <c r="F632" s="19"/>
    </row>
    <row r="633" spans="1:6">
      <c r="A633" s="17"/>
      <c r="B633" s="18" t="s">
        <v>15</v>
      </c>
      <c r="C633" s="19">
        <v>1083591</v>
      </c>
      <c r="D633" s="19">
        <v>47597</v>
      </c>
      <c r="E633" s="19">
        <v>30000</v>
      </c>
      <c r="F633" s="19"/>
    </row>
    <row r="634" spans="1:6">
      <c r="A634" s="17"/>
      <c r="B634" s="18" t="s">
        <v>16</v>
      </c>
      <c r="C634" s="19"/>
      <c r="D634" s="19">
        <v>588</v>
      </c>
      <c r="E634" s="19"/>
      <c r="F634" s="19"/>
    </row>
    <row r="635" spans="1:6">
      <c r="A635" s="40" t="s">
        <v>142</v>
      </c>
      <c r="B635" s="41" t="s">
        <v>143</v>
      </c>
      <c r="C635" s="42">
        <f t="shared" ref="C635:F635" si="132">SUM(C637,C643,C644)</f>
        <v>171964</v>
      </c>
      <c r="D635" s="42">
        <f t="shared" si="132"/>
        <v>259362</v>
      </c>
      <c r="E635" s="42">
        <f t="shared" si="132"/>
        <v>232970</v>
      </c>
      <c r="F635" s="42">
        <f t="shared" si="132"/>
        <v>0</v>
      </c>
    </row>
    <row r="636" spans="1:6">
      <c r="A636" s="14"/>
      <c r="B636" s="15" t="s">
        <v>8</v>
      </c>
      <c r="C636" s="24"/>
      <c r="D636" s="24">
        <v>21</v>
      </c>
      <c r="E636" s="24">
        <v>21</v>
      </c>
      <c r="F636" s="24"/>
    </row>
    <row r="637" spans="1:6">
      <c r="A637" s="17"/>
      <c r="B637" s="18" t="s">
        <v>9</v>
      </c>
      <c r="C637" s="19">
        <f t="shared" ref="C637:F637" si="133">SUM(C638:C642)</f>
        <v>171964</v>
      </c>
      <c r="D637" s="19">
        <f t="shared" si="133"/>
        <v>208684</v>
      </c>
      <c r="E637" s="19">
        <f t="shared" si="133"/>
        <v>232970</v>
      </c>
      <c r="F637" s="19">
        <f t="shared" si="133"/>
        <v>0</v>
      </c>
    </row>
    <row r="638" spans="1:6">
      <c r="A638" s="17"/>
      <c r="B638" s="20" t="s">
        <v>10</v>
      </c>
      <c r="C638" s="19"/>
      <c r="D638" s="19">
        <v>152344</v>
      </c>
      <c r="E638" s="19">
        <v>166465</v>
      </c>
      <c r="F638" s="19"/>
    </row>
    <row r="639" spans="1:6">
      <c r="A639" s="17"/>
      <c r="B639" s="20" t="s">
        <v>11</v>
      </c>
      <c r="C639" s="19"/>
      <c r="D639" s="19">
        <v>56340</v>
      </c>
      <c r="E639" s="19">
        <v>66505</v>
      </c>
      <c r="F639" s="19"/>
    </row>
    <row r="640" spans="1:6">
      <c r="A640" s="17"/>
      <c r="B640" s="20" t="s">
        <v>12</v>
      </c>
      <c r="C640" s="19">
        <v>171964</v>
      </c>
      <c r="D640" s="19"/>
      <c r="E640" s="19"/>
      <c r="F640" s="19"/>
    </row>
    <row r="641" spans="1:6">
      <c r="A641" s="17"/>
      <c r="B641" s="20" t="s">
        <v>13</v>
      </c>
      <c r="C641" s="19"/>
      <c r="D641" s="19"/>
      <c r="E641" s="19"/>
      <c r="F641" s="19"/>
    </row>
    <row r="642" spans="1:6">
      <c r="A642" s="17"/>
      <c r="B642" s="20" t="s">
        <v>14</v>
      </c>
      <c r="C642" s="19"/>
      <c r="D642" s="19"/>
      <c r="E642" s="19"/>
      <c r="F642" s="19"/>
    </row>
    <row r="643" spans="1:6">
      <c r="A643" s="17"/>
      <c r="B643" s="18" t="s">
        <v>15</v>
      </c>
      <c r="C643" s="19"/>
      <c r="D643" s="19">
        <v>50678</v>
      </c>
      <c r="E643" s="19"/>
      <c r="F643" s="19"/>
    </row>
    <row r="644" spans="1:6">
      <c r="A644" s="17"/>
      <c r="B644" s="18" t="s">
        <v>16</v>
      </c>
      <c r="C644" s="19"/>
      <c r="D644" s="19"/>
      <c r="E644" s="19"/>
      <c r="F644" s="19"/>
    </row>
    <row r="645" spans="1:6">
      <c r="A645" s="40" t="s">
        <v>144</v>
      </c>
      <c r="B645" s="41" t="s">
        <v>145</v>
      </c>
      <c r="C645" s="42">
        <f t="shared" ref="C645:F645" si="134">SUM(C647,C653,C654)</f>
        <v>0</v>
      </c>
      <c r="D645" s="42">
        <f t="shared" si="134"/>
        <v>136211</v>
      </c>
      <c r="E645" s="42">
        <f t="shared" si="134"/>
        <v>125870</v>
      </c>
      <c r="F645" s="42">
        <f t="shared" si="134"/>
        <v>0</v>
      </c>
    </row>
    <row r="646" spans="1:6">
      <c r="A646" s="14"/>
      <c r="B646" s="15" t="s">
        <v>8</v>
      </c>
      <c r="C646" s="24"/>
      <c r="D646" s="24">
        <v>8</v>
      </c>
      <c r="E646" s="24">
        <v>8</v>
      </c>
      <c r="F646" s="24"/>
    </row>
    <row r="647" spans="1:6">
      <c r="A647" s="17"/>
      <c r="B647" s="18" t="s">
        <v>9</v>
      </c>
      <c r="C647" s="19">
        <f t="shared" ref="C647:F647" si="135">SUM(C648:C652)</f>
        <v>0</v>
      </c>
      <c r="D647" s="19">
        <f t="shared" si="135"/>
        <v>80261</v>
      </c>
      <c r="E647" s="19">
        <f t="shared" si="135"/>
        <v>125870</v>
      </c>
      <c r="F647" s="19">
        <f t="shared" si="135"/>
        <v>0</v>
      </c>
    </row>
    <row r="648" spans="1:6">
      <c r="A648" s="17"/>
      <c r="B648" s="20" t="s">
        <v>10</v>
      </c>
      <c r="C648" s="19"/>
      <c r="D648" s="19">
        <v>39131</v>
      </c>
      <c r="E648" s="19">
        <v>58320</v>
      </c>
      <c r="F648" s="19"/>
    </row>
    <row r="649" spans="1:6">
      <c r="A649" s="17"/>
      <c r="B649" s="20" t="s">
        <v>11</v>
      </c>
      <c r="C649" s="19"/>
      <c r="D649" s="19">
        <v>41130</v>
      </c>
      <c r="E649" s="19">
        <v>67550</v>
      </c>
      <c r="F649" s="19"/>
    </row>
    <row r="650" spans="1:6">
      <c r="A650" s="17"/>
      <c r="B650" s="20" t="s">
        <v>12</v>
      </c>
      <c r="C650" s="19"/>
      <c r="D650" s="19"/>
      <c r="E650" s="19"/>
      <c r="F650" s="19"/>
    </row>
    <row r="651" spans="1:6">
      <c r="A651" s="17"/>
      <c r="B651" s="20" t="s">
        <v>13</v>
      </c>
      <c r="C651" s="19"/>
      <c r="D651" s="19"/>
      <c r="E651" s="19"/>
      <c r="F651" s="19"/>
    </row>
    <row r="652" spans="1:6">
      <c r="A652" s="17"/>
      <c r="B652" s="20" t="s">
        <v>14</v>
      </c>
      <c r="C652" s="19"/>
      <c r="D652" s="19"/>
      <c r="E652" s="19"/>
      <c r="F652" s="19"/>
    </row>
    <row r="653" spans="1:6">
      <c r="A653" s="17"/>
      <c r="B653" s="18" t="s">
        <v>15</v>
      </c>
      <c r="C653" s="19"/>
      <c r="D653" s="19">
        <v>55950</v>
      </c>
      <c r="E653" s="19"/>
      <c r="F653" s="19"/>
    </row>
    <row r="654" spans="1:6">
      <c r="A654" s="17"/>
      <c r="B654" s="18" t="s">
        <v>16</v>
      </c>
      <c r="C654" s="19"/>
      <c r="D654" s="19"/>
      <c r="E654" s="19"/>
      <c r="F654" s="19"/>
    </row>
    <row r="655" spans="1:6" ht="30">
      <c r="A655" s="49" t="s">
        <v>146</v>
      </c>
      <c r="B655" s="53" t="s">
        <v>147</v>
      </c>
      <c r="C655" s="51">
        <f t="shared" ref="C655:F664" si="136">SUM(C665,C675,C685,C695,C705,C715)</f>
        <v>8051208</v>
      </c>
      <c r="D655" s="51">
        <f t="shared" si="136"/>
        <v>9567602</v>
      </c>
      <c r="E655" s="51">
        <f t="shared" si="136"/>
        <v>8836711</v>
      </c>
      <c r="F655" s="51">
        <f t="shared" si="136"/>
        <v>0</v>
      </c>
    </row>
    <row r="656" spans="1:6">
      <c r="A656" s="28"/>
      <c r="B656" s="29" t="s">
        <v>8</v>
      </c>
      <c r="C656" s="30">
        <f t="shared" si="136"/>
        <v>0</v>
      </c>
      <c r="D656" s="30">
        <f t="shared" si="136"/>
        <v>754</v>
      </c>
      <c r="E656" s="30">
        <f t="shared" si="136"/>
        <v>769</v>
      </c>
      <c r="F656" s="30">
        <f t="shared" si="136"/>
        <v>0</v>
      </c>
    </row>
    <row r="657" spans="1:6">
      <c r="A657" s="31"/>
      <c r="B657" s="32" t="s">
        <v>9</v>
      </c>
      <c r="C657" s="33">
        <f t="shared" si="136"/>
        <v>7665246</v>
      </c>
      <c r="D657" s="33">
        <f t="shared" si="136"/>
        <v>7627679</v>
      </c>
      <c r="E657" s="33">
        <f t="shared" si="136"/>
        <v>8267100</v>
      </c>
      <c r="F657" s="33">
        <f t="shared" si="136"/>
        <v>0</v>
      </c>
    </row>
    <row r="658" spans="1:6">
      <c r="A658" s="31"/>
      <c r="B658" s="34" t="s">
        <v>10</v>
      </c>
      <c r="C658" s="33">
        <f t="shared" si="136"/>
        <v>0</v>
      </c>
      <c r="D658" s="33">
        <f t="shared" si="136"/>
        <v>5780927</v>
      </c>
      <c r="E658" s="33">
        <f t="shared" si="136"/>
        <v>6031355</v>
      </c>
      <c r="F658" s="33">
        <f t="shared" si="136"/>
        <v>0</v>
      </c>
    </row>
    <row r="659" spans="1:6">
      <c r="A659" s="31"/>
      <c r="B659" s="34" t="s">
        <v>11</v>
      </c>
      <c r="C659" s="33">
        <f t="shared" si="136"/>
        <v>0</v>
      </c>
      <c r="D659" s="33">
        <f t="shared" si="136"/>
        <v>1800816</v>
      </c>
      <c r="E659" s="33">
        <f t="shared" si="136"/>
        <v>2235745</v>
      </c>
      <c r="F659" s="33">
        <f t="shared" si="136"/>
        <v>0</v>
      </c>
    </row>
    <row r="660" spans="1:6">
      <c r="A660" s="31"/>
      <c r="B660" s="34" t="s">
        <v>35</v>
      </c>
      <c r="C660" s="33">
        <f t="shared" si="136"/>
        <v>7665191</v>
      </c>
      <c r="D660" s="33">
        <f t="shared" si="136"/>
        <v>0</v>
      </c>
      <c r="E660" s="33">
        <f t="shared" si="136"/>
        <v>0</v>
      </c>
      <c r="F660" s="33">
        <f t="shared" si="136"/>
        <v>0</v>
      </c>
    </row>
    <row r="661" spans="1:6">
      <c r="A661" s="31"/>
      <c r="B661" s="34" t="s">
        <v>13</v>
      </c>
      <c r="C661" s="33">
        <f t="shared" si="136"/>
        <v>55</v>
      </c>
      <c r="D661" s="33">
        <f t="shared" si="136"/>
        <v>3136</v>
      </c>
      <c r="E661" s="33">
        <f t="shared" si="136"/>
        <v>0</v>
      </c>
      <c r="F661" s="33">
        <f t="shared" si="136"/>
        <v>0</v>
      </c>
    </row>
    <row r="662" spans="1:6">
      <c r="A662" s="31"/>
      <c r="B662" s="34" t="s">
        <v>14</v>
      </c>
      <c r="C662" s="33">
        <f t="shared" si="136"/>
        <v>0</v>
      </c>
      <c r="D662" s="33">
        <f t="shared" si="136"/>
        <v>42800</v>
      </c>
      <c r="E662" s="33">
        <f t="shared" si="136"/>
        <v>0</v>
      </c>
      <c r="F662" s="33">
        <f t="shared" si="136"/>
        <v>0</v>
      </c>
    </row>
    <row r="663" spans="1:6">
      <c r="A663" s="31"/>
      <c r="B663" s="32" t="s">
        <v>15</v>
      </c>
      <c r="C663" s="33">
        <f t="shared" si="136"/>
        <v>385962</v>
      </c>
      <c r="D663" s="33">
        <f t="shared" si="136"/>
        <v>1932999</v>
      </c>
      <c r="E663" s="33">
        <f t="shared" si="136"/>
        <v>569611</v>
      </c>
      <c r="F663" s="33">
        <f t="shared" si="136"/>
        <v>0</v>
      </c>
    </row>
    <row r="664" spans="1:6">
      <c r="A664" s="31"/>
      <c r="B664" s="32" t="s">
        <v>16</v>
      </c>
      <c r="C664" s="33">
        <f t="shared" si="136"/>
        <v>0</v>
      </c>
      <c r="D664" s="33">
        <f t="shared" si="136"/>
        <v>6924</v>
      </c>
      <c r="E664" s="33">
        <f t="shared" si="136"/>
        <v>0</v>
      </c>
      <c r="F664" s="33">
        <f t="shared" si="136"/>
        <v>0</v>
      </c>
    </row>
    <row r="665" spans="1:6" ht="45">
      <c r="A665" s="40" t="s">
        <v>148</v>
      </c>
      <c r="B665" s="41" t="s">
        <v>149</v>
      </c>
      <c r="C665" s="42">
        <f t="shared" ref="C665:F665" si="137">SUM(C667,C673,C674)</f>
        <v>635061</v>
      </c>
      <c r="D665" s="42">
        <f t="shared" si="137"/>
        <v>1000483</v>
      </c>
      <c r="E665" s="42">
        <f t="shared" si="137"/>
        <v>867903</v>
      </c>
      <c r="F665" s="42">
        <f t="shared" si="137"/>
        <v>0</v>
      </c>
    </row>
    <row r="666" spans="1:6">
      <c r="A666" s="14"/>
      <c r="B666" s="15" t="s">
        <v>8</v>
      </c>
      <c r="C666" s="24"/>
      <c r="D666" s="24">
        <v>68</v>
      </c>
      <c r="E666" s="24">
        <v>68</v>
      </c>
      <c r="F666" s="24"/>
    </row>
    <row r="667" spans="1:6">
      <c r="A667" s="17"/>
      <c r="B667" s="18" t="s">
        <v>9</v>
      </c>
      <c r="C667" s="19">
        <f t="shared" ref="C667:F667" si="138">SUM(C668:C672)</f>
        <v>589202</v>
      </c>
      <c r="D667" s="19">
        <f t="shared" si="138"/>
        <v>631976</v>
      </c>
      <c r="E667" s="19">
        <f t="shared" si="138"/>
        <v>610792</v>
      </c>
      <c r="F667" s="19">
        <f t="shared" si="138"/>
        <v>0</v>
      </c>
    </row>
    <row r="668" spans="1:6">
      <c r="A668" s="17"/>
      <c r="B668" s="20" t="s">
        <v>10</v>
      </c>
      <c r="C668" s="19"/>
      <c r="D668" s="19">
        <v>531496</v>
      </c>
      <c r="E668" s="19">
        <v>531792</v>
      </c>
      <c r="F668" s="19"/>
    </row>
    <row r="669" spans="1:6">
      <c r="A669" s="17"/>
      <c r="B669" s="20" t="s">
        <v>11</v>
      </c>
      <c r="C669" s="19"/>
      <c r="D669" s="19">
        <v>57680</v>
      </c>
      <c r="E669" s="19">
        <v>79000</v>
      </c>
      <c r="F669" s="19"/>
    </row>
    <row r="670" spans="1:6">
      <c r="A670" s="17"/>
      <c r="B670" s="20" t="s">
        <v>12</v>
      </c>
      <c r="C670" s="19">
        <v>589202</v>
      </c>
      <c r="D670" s="19"/>
      <c r="E670" s="19"/>
      <c r="F670" s="19"/>
    </row>
    <row r="671" spans="1:6">
      <c r="A671" s="17"/>
      <c r="B671" s="20" t="s">
        <v>13</v>
      </c>
      <c r="C671" s="19"/>
      <c r="D671" s="19"/>
      <c r="E671" s="19"/>
      <c r="F671" s="19"/>
    </row>
    <row r="672" spans="1:6">
      <c r="A672" s="17"/>
      <c r="B672" s="20" t="s">
        <v>14</v>
      </c>
      <c r="C672" s="19"/>
      <c r="D672" s="19">
        <v>42800</v>
      </c>
      <c r="E672" s="19"/>
      <c r="F672" s="19"/>
    </row>
    <row r="673" spans="1:6">
      <c r="A673" s="17"/>
      <c r="B673" s="18" t="s">
        <v>15</v>
      </c>
      <c r="C673" s="19">
        <v>45859</v>
      </c>
      <c r="D673" s="19">
        <v>368507</v>
      </c>
      <c r="E673" s="19">
        <v>257111</v>
      </c>
      <c r="F673" s="19"/>
    </row>
    <row r="674" spans="1:6">
      <c r="A674" s="17"/>
      <c r="B674" s="18" t="s">
        <v>16</v>
      </c>
      <c r="C674" s="19"/>
      <c r="D674" s="19"/>
      <c r="E674" s="19"/>
      <c r="F674" s="19"/>
    </row>
    <row r="675" spans="1:6" ht="30">
      <c r="A675" s="40" t="s">
        <v>150</v>
      </c>
      <c r="B675" s="41" t="s">
        <v>151</v>
      </c>
      <c r="C675" s="42">
        <f t="shared" ref="C675:F675" si="139">SUM(C677,C683,C684)</f>
        <v>1139564</v>
      </c>
      <c r="D675" s="42">
        <f t="shared" si="139"/>
        <v>2114504</v>
      </c>
      <c r="E675" s="42">
        <f t="shared" si="139"/>
        <v>1159328</v>
      </c>
      <c r="F675" s="42">
        <f t="shared" si="139"/>
        <v>0</v>
      </c>
    </row>
    <row r="676" spans="1:6">
      <c r="A676" s="14"/>
      <c r="B676" s="15" t="s">
        <v>8</v>
      </c>
      <c r="C676" s="24"/>
      <c r="D676" s="24">
        <v>111</v>
      </c>
      <c r="E676" s="24">
        <v>119</v>
      </c>
      <c r="F676" s="24"/>
    </row>
    <row r="677" spans="1:6">
      <c r="A677" s="17"/>
      <c r="B677" s="18" t="s">
        <v>9</v>
      </c>
      <c r="C677" s="19">
        <f t="shared" ref="C677:F677" si="140">SUM(C678:C682)</f>
        <v>995687</v>
      </c>
      <c r="D677" s="19">
        <f t="shared" si="140"/>
        <v>985072</v>
      </c>
      <c r="E677" s="19">
        <f t="shared" si="140"/>
        <v>1159328</v>
      </c>
      <c r="F677" s="19">
        <f t="shared" si="140"/>
        <v>0</v>
      </c>
    </row>
    <row r="678" spans="1:6">
      <c r="A678" s="17"/>
      <c r="B678" s="20" t="s">
        <v>10</v>
      </c>
      <c r="C678" s="19"/>
      <c r="D678" s="19">
        <v>800532</v>
      </c>
      <c r="E678" s="19">
        <v>923328</v>
      </c>
      <c r="F678" s="19"/>
    </row>
    <row r="679" spans="1:6">
      <c r="A679" s="17"/>
      <c r="B679" s="20" t="s">
        <v>11</v>
      </c>
      <c r="C679" s="19"/>
      <c r="D679" s="19">
        <v>184540</v>
      </c>
      <c r="E679" s="19">
        <v>236000</v>
      </c>
      <c r="F679" s="19"/>
    </row>
    <row r="680" spans="1:6">
      <c r="A680" s="17"/>
      <c r="B680" s="20" t="s">
        <v>12</v>
      </c>
      <c r="C680" s="19">
        <v>995687</v>
      </c>
      <c r="D680" s="19"/>
      <c r="E680" s="19"/>
      <c r="F680" s="19"/>
    </row>
    <row r="681" spans="1:6">
      <c r="A681" s="17"/>
      <c r="B681" s="20" t="s">
        <v>13</v>
      </c>
      <c r="C681" s="19"/>
      <c r="D681" s="19"/>
      <c r="E681" s="19"/>
      <c r="F681" s="19"/>
    </row>
    <row r="682" spans="1:6">
      <c r="A682" s="17"/>
      <c r="B682" s="20" t="s">
        <v>14</v>
      </c>
      <c r="C682" s="19"/>
      <c r="D682" s="19"/>
      <c r="E682" s="19"/>
      <c r="F682" s="19"/>
    </row>
    <row r="683" spans="1:6">
      <c r="A683" s="17"/>
      <c r="B683" s="18" t="s">
        <v>15</v>
      </c>
      <c r="C683" s="19">
        <v>143877</v>
      </c>
      <c r="D683" s="19">
        <v>1129432</v>
      </c>
      <c r="E683" s="19"/>
      <c r="F683" s="19"/>
    </row>
    <row r="684" spans="1:6">
      <c r="A684" s="17"/>
      <c r="B684" s="18" t="s">
        <v>16</v>
      </c>
      <c r="C684" s="19"/>
      <c r="D684" s="19"/>
      <c r="E684" s="19"/>
      <c r="F684" s="19"/>
    </row>
    <row r="685" spans="1:6">
      <c r="A685" s="40" t="s">
        <v>152</v>
      </c>
      <c r="B685" s="41" t="s">
        <v>153</v>
      </c>
      <c r="C685" s="42">
        <f t="shared" ref="C685:F685" si="141">SUM(C687,C693,C694)</f>
        <v>3910496</v>
      </c>
      <c r="D685" s="42">
        <f t="shared" si="141"/>
        <v>4011889</v>
      </c>
      <c r="E685" s="42">
        <f t="shared" si="141"/>
        <v>3938391</v>
      </c>
      <c r="F685" s="42">
        <f t="shared" si="141"/>
        <v>0</v>
      </c>
    </row>
    <row r="686" spans="1:6">
      <c r="A686" s="14"/>
      <c r="B686" s="15" t="s">
        <v>8</v>
      </c>
      <c r="C686" s="24"/>
      <c r="D686" s="24">
        <v>338</v>
      </c>
      <c r="E686" s="24">
        <v>338</v>
      </c>
      <c r="F686" s="24"/>
    </row>
    <row r="687" spans="1:6">
      <c r="A687" s="17"/>
      <c r="B687" s="18" t="s">
        <v>9</v>
      </c>
      <c r="C687" s="19">
        <f t="shared" ref="C687:F687" si="142">SUM(C688:C692)</f>
        <v>3773913</v>
      </c>
      <c r="D687" s="19">
        <f t="shared" si="142"/>
        <v>3664709</v>
      </c>
      <c r="E687" s="19">
        <f t="shared" si="142"/>
        <v>3868391</v>
      </c>
      <c r="F687" s="19">
        <f t="shared" si="142"/>
        <v>0</v>
      </c>
    </row>
    <row r="688" spans="1:6">
      <c r="A688" s="17"/>
      <c r="B688" s="20" t="s">
        <v>10</v>
      </c>
      <c r="C688" s="19"/>
      <c r="D688" s="19">
        <v>2516132</v>
      </c>
      <c r="E688" s="19">
        <v>2575296</v>
      </c>
      <c r="F688" s="19"/>
    </row>
    <row r="689" spans="1:6">
      <c r="A689" s="17"/>
      <c r="B689" s="20" t="s">
        <v>11</v>
      </c>
      <c r="C689" s="19"/>
      <c r="D689" s="19">
        <v>1147378</v>
      </c>
      <c r="E689" s="19">
        <v>1293095</v>
      </c>
      <c r="F689" s="19"/>
    </row>
    <row r="690" spans="1:6">
      <c r="A690" s="17"/>
      <c r="B690" s="20" t="s">
        <v>12</v>
      </c>
      <c r="C690" s="19">
        <f>3773913-55</f>
        <v>3773858</v>
      </c>
      <c r="D690" s="19"/>
      <c r="E690" s="19"/>
      <c r="F690" s="19"/>
    </row>
    <row r="691" spans="1:6">
      <c r="A691" s="17"/>
      <c r="B691" s="20" t="s">
        <v>13</v>
      </c>
      <c r="C691" s="19">
        <v>55</v>
      </c>
      <c r="D691" s="19">
        <v>1199</v>
      </c>
      <c r="E691" s="19"/>
      <c r="F691" s="19"/>
    </row>
    <row r="692" spans="1:6">
      <c r="A692" s="17"/>
      <c r="B692" s="20" t="s">
        <v>14</v>
      </c>
      <c r="C692" s="19"/>
      <c r="D692" s="19"/>
      <c r="E692" s="19"/>
      <c r="F692" s="19"/>
    </row>
    <row r="693" spans="1:6">
      <c r="A693" s="17"/>
      <c r="B693" s="18" t="s">
        <v>15</v>
      </c>
      <c r="C693" s="19">
        <v>136583</v>
      </c>
      <c r="D693" s="19">
        <v>344000</v>
      </c>
      <c r="E693" s="19">
        <v>70000</v>
      </c>
      <c r="F693" s="19"/>
    </row>
    <row r="694" spans="1:6">
      <c r="A694" s="17"/>
      <c r="B694" s="18" t="s">
        <v>16</v>
      </c>
      <c r="C694" s="19"/>
      <c r="D694" s="19">
        <v>3180</v>
      </c>
      <c r="E694" s="19"/>
      <c r="F694" s="19"/>
    </row>
    <row r="695" spans="1:6" ht="30">
      <c r="A695" s="40" t="s">
        <v>154</v>
      </c>
      <c r="B695" s="41" t="s">
        <v>155</v>
      </c>
      <c r="C695" s="42">
        <f t="shared" ref="C695:F695" si="143">SUM(C697,C703,C704)</f>
        <v>1293076</v>
      </c>
      <c r="D695" s="42">
        <f t="shared" si="143"/>
        <v>1333294</v>
      </c>
      <c r="E695" s="42">
        <f t="shared" si="143"/>
        <v>1790257</v>
      </c>
      <c r="F695" s="42">
        <f t="shared" si="143"/>
        <v>0</v>
      </c>
    </row>
    <row r="696" spans="1:6">
      <c r="A696" s="14"/>
      <c r="B696" s="15" t="s">
        <v>8</v>
      </c>
      <c r="C696" s="24"/>
      <c r="D696" s="24">
        <v>130</v>
      </c>
      <c r="E696" s="24">
        <v>137</v>
      </c>
      <c r="F696" s="24"/>
    </row>
    <row r="697" spans="1:6">
      <c r="A697" s="17"/>
      <c r="B697" s="18" t="s">
        <v>9</v>
      </c>
      <c r="C697" s="19">
        <f t="shared" ref="C697:F697" si="144">SUM(C698:C702)</f>
        <v>1246082</v>
      </c>
      <c r="D697" s="19">
        <f t="shared" si="144"/>
        <v>1255578</v>
      </c>
      <c r="E697" s="19">
        <f t="shared" si="144"/>
        <v>1553257</v>
      </c>
      <c r="F697" s="19">
        <f t="shared" si="144"/>
        <v>0</v>
      </c>
    </row>
    <row r="698" spans="1:6">
      <c r="A698" s="17"/>
      <c r="B698" s="20" t="s">
        <v>10</v>
      </c>
      <c r="C698" s="19"/>
      <c r="D698" s="19">
        <v>1061646</v>
      </c>
      <c r="E698" s="19">
        <v>1124007</v>
      </c>
      <c r="F698" s="19"/>
    </row>
    <row r="699" spans="1:6">
      <c r="A699" s="17"/>
      <c r="B699" s="20" t="s">
        <v>11</v>
      </c>
      <c r="C699" s="19"/>
      <c r="D699" s="19">
        <v>191995</v>
      </c>
      <c r="E699" s="19">
        <v>429250</v>
      </c>
      <c r="F699" s="19"/>
    </row>
    <row r="700" spans="1:6">
      <c r="A700" s="17"/>
      <c r="B700" s="20" t="s">
        <v>12</v>
      </c>
      <c r="C700" s="19">
        <v>1246082</v>
      </c>
      <c r="D700" s="19"/>
      <c r="E700" s="19"/>
      <c r="F700" s="19"/>
    </row>
    <row r="701" spans="1:6">
      <c r="A701" s="17"/>
      <c r="B701" s="20" t="s">
        <v>13</v>
      </c>
      <c r="C701" s="19"/>
      <c r="D701" s="19">
        <v>1937</v>
      </c>
      <c r="E701" s="19"/>
      <c r="F701" s="19"/>
    </row>
    <row r="702" spans="1:6">
      <c r="A702" s="17"/>
      <c r="B702" s="20" t="s">
        <v>14</v>
      </c>
      <c r="C702" s="19"/>
      <c r="D702" s="19"/>
      <c r="E702" s="19"/>
      <c r="F702" s="19"/>
    </row>
    <row r="703" spans="1:6">
      <c r="A703" s="17"/>
      <c r="B703" s="18" t="s">
        <v>15</v>
      </c>
      <c r="C703" s="19">
        <v>46994</v>
      </c>
      <c r="D703" s="19">
        <v>75000</v>
      </c>
      <c r="E703" s="19">
        <v>237000</v>
      </c>
      <c r="F703" s="19"/>
    </row>
    <row r="704" spans="1:6">
      <c r="A704" s="17"/>
      <c r="B704" s="18" t="s">
        <v>16</v>
      </c>
      <c r="C704" s="19"/>
      <c r="D704" s="19">
        <v>2716</v>
      </c>
      <c r="E704" s="19"/>
      <c r="F704" s="19"/>
    </row>
    <row r="705" spans="1:6" ht="30">
      <c r="A705" s="40" t="s">
        <v>156</v>
      </c>
      <c r="B705" s="41" t="s">
        <v>157</v>
      </c>
      <c r="C705" s="42">
        <f t="shared" ref="C705:F705" si="145">SUM(C707,C713,C714)</f>
        <v>565643</v>
      </c>
      <c r="D705" s="42">
        <f t="shared" si="145"/>
        <v>586751</v>
      </c>
      <c r="E705" s="42">
        <f t="shared" si="145"/>
        <v>556028</v>
      </c>
      <c r="F705" s="42">
        <f t="shared" si="145"/>
        <v>0</v>
      </c>
    </row>
    <row r="706" spans="1:6">
      <c r="A706" s="14"/>
      <c r="B706" s="15" t="s">
        <v>8</v>
      </c>
      <c r="C706" s="24"/>
      <c r="D706" s="24">
        <v>27</v>
      </c>
      <c r="E706" s="24">
        <v>27</v>
      </c>
      <c r="F706" s="24"/>
    </row>
    <row r="707" spans="1:6">
      <c r="A707" s="17"/>
      <c r="B707" s="18" t="s">
        <v>9</v>
      </c>
      <c r="C707" s="19">
        <f t="shared" ref="C707:F707" si="146">SUM(C708:C712)</f>
        <v>552994</v>
      </c>
      <c r="D707" s="19">
        <f t="shared" si="146"/>
        <v>571396</v>
      </c>
      <c r="E707" s="19">
        <f t="shared" si="146"/>
        <v>552028</v>
      </c>
      <c r="F707" s="19">
        <f t="shared" si="146"/>
        <v>0</v>
      </c>
    </row>
    <row r="708" spans="1:6">
      <c r="A708" s="17"/>
      <c r="B708" s="20" t="s">
        <v>10</v>
      </c>
      <c r="C708" s="19"/>
      <c r="D708" s="19">
        <v>435500</v>
      </c>
      <c r="E708" s="19">
        <v>435528</v>
      </c>
      <c r="F708" s="19"/>
    </row>
    <row r="709" spans="1:6">
      <c r="A709" s="17"/>
      <c r="B709" s="20" t="s">
        <v>11</v>
      </c>
      <c r="C709" s="19"/>
      <c r="D709" s="19">
        <v>135896</v>
      </c>
      <c r="E709" s="19">
        <v>116500</v>
      </c>
      <c r="F709" s="19"/>
    </row>
    <row r="710" spans="1:6">
      <c r="A710" s="17"/>
      <c r="B710" s="20" t="s">
        <v>12</v>
      </c>
      <c r="C710" s="19">
        <v>552994</v>
      </c>
      <c r="D710" s="19"/>
      <c r="E710" s="19"/>
      <c r="F710" s="19"/>
    </row>
    <row r="711" spans="1:6">
      <c r="A711" s="17"/>
      <c r="B711" s="20" t="s">
        <v>13</v>
      </c>
      <c r="C711" s="19"/>
      <c r="D711" s="19"/>
      <c r="E711" s="19"/>
      <c r="F711" s="19"/>
    </row>
    <row r="712" spans="1:6">
      <c r="A712" s="17"/>
      <c r="B712" s="20" t="s">
        <v>14</v>
      </c>
      <c r="C712" s="19"/>
      <c r="D712" s="19"/>
      <c r="E712" s="19"/>
      <c r="F712" s="19"/>
    </row>
    <row r="713" spans="1:6">
      <c r="A713" s="17"/>
      <c r="B713" s="18" t="s">
        <v>15</v>
      </c>
      <c r="C713" s="19">
        <v>12649</v>
      </c>
      <c r="D713" s="19">
        <v>14400</v>
      </c>
      <c r="E713" s="19">
        <v>4000</v>
      </c>
      <c r="F713" s="19"/>
    </row>
    <row r="714" spans="1:6">
      <c r="A714" s="17"/>
      <c r="B714" s="18" t="s">
        <v>16</v>
      </c>
      <c r="C714" s="19"/>
      <c r="D714" s="19">
        <v>955</v>
      </c>
      <c r="E714" s="19"/>
      <c r="F714" s="19"/>
    </row>
    <row r="715" spans="1:6" ht="30">
      <c r="A715" s="40" t="s">
        <v>158</v>
      </c>
      <c r="B715" s="41" t="s">
        <v>159</v>
      </c>
      <c r="C715" s="42">
        <f t="shared" ref="C715:F715" si="147">SUM(C717,C723,C724)</f>
        <v>507368</v>
      </c>
      <c r="D715" s="42">
        <f t="shared" si="147"/>
        <v>520681</v>
      </c>
      <c r="E715" s="42">
        <f t="shared" si="147"/>
        <v>524804</v>
      </c>
      <c r="F715" s="42">
        <f t="shared" si="147"/>
        <v>0</v>
      </c>
    </row>
    <row r="716" spans="1:6">
      <c r="A716" s="14"/>
      <c r="B716" s="15" t="s">
        <v>8</v>
      </c>
      <c r="C716" s="24"/>
      <c r="D716" s="24">
        <v>80</v>
      </c>
      <c r="E716" s="24">
        <v>80</v>
      </c>
      <c r="F716" s="24"/>
    </row>
    <row r="717" spans="1:6">
      <c r="A717" s="17"/>
      <c r="B717" s="18" t="s">
        <v>9</v>
      </c>
      <c r="C717" s="19">
        <f t="shared" ref="C717:F717" si="148">SUM(C718:C722)</f>
        <v>507368</v>
      </c>
      <c r="D717" s="19">
        <f t="shared" si="148"/>
        <v>518948</v>
      </c>
      <c r="E717" s="19">
        <f t="shared" si="148"/>
        <v>523304</v>
      </c>
      <c r="F717" s="19">
        <f t="shared" si="148"/>
        <v>0</v>
      </c>
    </row>
    <row r="718" spans="1:6">
      <c r="A718" s="17"/>
      <c r="B718" s="20" t="s">
        <v>10</v>
      </c>
      <c r="C718" s="19"/>
      <c r="D718" s="19">
        <v>435621</v>
      </c>
      <c r="E718" s="19">
        <v>441404</v>
      </c>
      <c r="F718" s="19"/>
    </row>
    <row r="719" spans="1:6">
      <c r="A719" s="17"/>
      <c r="B719" s="20" t="s">
        <v>11</v>
      </c>
      <c r="C719" s="19"/>
      <c r="D719" s="19">
        <v>83327</v>
      </c>
      <c r="E719" s="19">
        <v>81900</v>
      </c>
      <c r="F719" s="19"/>
    </row>
    <row r="720" spans="1:6">
      <c r="A720" s="17"/>
      <c r="B720" s="20" t="s">
        <v>12</v>
      </c>
      <c r="C720" s="19">
        <v>507368</v>
      </c>
      <c r="D720" s="19"/>
      <c r="E720" s="19"/>
      <c r="F720" s="19"/>
    </row>
    <row r="721" spans="1:6">
      <c r="A721" s="17"/>
      <c r="B721" s="20" t="s">
        <v>13</v>
      </c>
      <c r="C721" s="19"/>
      <c r="D721" s="19"/>
      <c r="E721" s="19"/>
      <c r="F721" s="19"/>
    </row>
    <row r="722" spans="1:6">
      <c r="A722" s="17"/>
      <c r="B722" s="20" t="s">
        <v>14</v>
      </c>
      <c r="C722" s="19"/>
      <c r="D722" s="19"/>
      <c r="E722" s="19"/>
      <c r="F722" s="19"/>
    </row>
    <row r="723" spans="1:6">
      <c r="A723" s="17"/>
      <c r="B723" s="18" t="s">
        <v>15</v>
      </c>
      <c r="C723" s="19"/>
      <c r="D723" s="19">
        <v>1660</v>
      </c>
      <c r="E723" s="19">
        <v>1500</v>
      </c>
      <c r="F723" s="19"/>
    </row>
    <row r="724" spans="1:6">
      <c r="A724" s="17"/>
      <c r="B724" s="18" t="s">
        <v>16</v>
      </c>
      <c r="C724" s="19"/>
      <c r="D724" s="19">
        <v>73</v>
      </c>
      <c r="E724" s="19"/>
      <c r="F724" s="19"/>
    </row>
    <row r="725" spans="1:6" ht="30">
      <c r="A725" s="49" t="s">
        <v>160</v>
      </c>
      <c r="B725" s="53" t="s">
        <v>161</v>
      </c>
      <c r="C725" s="51">
        <f t="shared" ref="C725:F734" si="149">SUM(C735,C745,C755)</f>
        <v>102000</v>
      </c>
      <c r="D725" s="51">
        <f t="shared" si="149"/>
        <v>121999</v>
      </c>
      <c r="E725" s="51">
        <f t="shared" si="149"/>
        <v>122000</v>
      </c>
      <c r="F725" s="51">
        <f t="shared" si="149"/>
        <v>0</v>
      </c>
    </row>
    <row r="726" spans="1:6">
      <c r="A726" s="28"/>
      <c r="B726" s="29" t="s">
        <v>8</v>
      </c>
      <c r="C726" s="30">
        <f t="shared" si="149"/>
        <v>0</v>
      </c>
      <c r="D726" s="30">
        <f t="shared" si="149"/>
        <v>0</v>
      </c>
      <c r="E726" s="30">
        <f t="shared" si="149"/>
        <v>0</v>
      </c>
      <c r="F726" s="30">
        <f t="shared" si="149"/>
        <v>0</v>
      </c>
    </row>
    <row r="727" spans="1:6">
      <c r="A727" s="31"/>
      <c r="B727" s="32" t="s">
        <v>9</v>
      </c>
      <c r="C727" s="33">
        <f t="shared" si="149"/>
        <v>102000</v>
      </c>
      <c r="D727" s="33">
        <f t="shared" si="149"/>
        <v>121999</v>
      </c>
      <c r="E727" s="33">
        <f t="shared" si="149"/>
        <v>122000</v>
      </c>
      <c r="F727" s="33">
        <f t="shared" si="149"/>
        <v>0</v>
      </c>
    </row>
    <row r="728" spans="1:6">
      <c r="A728" s="31"/>
      <c r="B728" s="34" t="s">
        <v>10</v>
      </c>
      <c r="C728" s="33">
        <f t="shared" si="149"/>
        <v>0</v>
      </c>
      <c r="D728" s="33">
        <f t="shared" si="149"/>
        <v>0</v>
      </c>
      <c r="E728" s="33">
        <f t="shared" si="149"/>
        <v>0</v>
      </c>
      <c r="F728" s="33">
        <f t="shared" si="149"/>
        <v>0</v>
      </c>
    </row>
    <row r="729" spans="1:6">
      <c r="A729" s="31"/>
      <c r="B729" s="34" t="s">
        <v>11</v>
      </c>
      <c r="C729" s="33">
        <f t="shared" si="149"/>
        <v>0</v>
      </c>
      <c r="D729" s="33">
        <f t="shared" si="149"/>
        <v>121999</v>
      </c>
      <c r="E729" s="33">
        <f t="shared" si="149"/>
        <v>0</v>
      </c>
      <c r="F729" s="33">
        <f t="shared" si="149"/>
        <v>0</v>
      </c>
    </row>
    <row r="730" spans="1:6">
      <c r="A730" s="31"/>
      <c r="B730" s="34" t="s">
        <v>35</v>
      </c>
      <c r="C730" s="33">
        <f t="shared" si="149"/>
        <v>102000</v>
      </c>
      <c r="D730" s="33">
        <f t="shared" si="149"/>
        <v>0</v>
      </c>
      <c r="E730" s="33">
        <f t="shared" si="149"/>
        <v>122000</v>
      </c>
      <c r="F730" s="33">
        <f t="shared" si="149"/>
        <v>0</v>
      </c>
    </row>
    <row r="731" spans="1:6">
      <c r="A731" s="31"/>
      <c r="B731" s="34" t="s">
        <v>13</v>
      </c>
      <c r="C731" s="33">
        <f t="shared" si="149"/>
        <v>0</v>
      </c>
      <c r="D731" s="33">
        <f t="shared" si="149"/>
        <v>0</v>
      </c>
      <c r="E731" s="33">
        <f t="shared" si="149"/>
        <v>0</v>
      </c>
      <c r="F731" s="33">
        <f t="shared" si="149"/>
        <v>0</v>
      </c>
    </row>
    <row r="732" spans="1:6">
      <c r="A732" s="31"/>
      <c r="B732" s="34" t="s">
        <v>14</v>
      </c>
      <c r="C732" s="33">
        <f t="shared" si="149"/>
        <v>0</v>
      </c>
      <c r="D732" s="33">
        <f t="shared" si="149"/>
        <v>0</v>
      </c>
      <c r="E732" s="33">
        <f t="shared" si="149"/>
        <v>0</v>
      </c>
      <c r="F732" s="33">
        <f t="shared" si="149"/>
        <v>0</v>
      </c>
    </row>
    <row r="733" spans="1:6">
      <c r="A733" s="31"/>
      <c r="B733" s="32" t="s">
        <v>15</v>
      </c>
      <c r="C733" s="33">
        <f t="shared" si="149"/>
        <v>0</v>
      </c>
      <c r="D733" s="33">
        <f t="shared" si="149"/>
        <v>0</v>
      </c>
      <c r="E733" s="33">
        <f t="shared" si="149"/>
        <v>0</v>
      </c>
      <c r="F733" s="33">
        <f t="shared" si="149"/>
        <v>0</v>
      </c>
    </row>
    <row r="734" spans="1:6">
      <c r="A734" s="31"/>
      <c r="B734" s="32" t="s">
        <v>16</v>
      </c>
      <c r="C734" s="33">
        <f t="shared" si="149"/>
        <v>0</v>
      </c>
      <c r="D734" s="33">
        <f t="shared" si="149"/>
        <v>0</v>
      </c>
      <c r="E734" s="33">
        <f t="shared" si="149"/>
        <v>0</v>
      </c>
      <c r="F734" s="33">
        <f t="shared" si="149"/>
        <v>0</v>
      </c>
    </row>
    <row r="735" spans="1:6">
      <c r="A735" s="40" t="s">
        <v>162</v>
      </c>
      <c r="B735" s="41" t="s">
        <v>163</v>
      </c>
      <c r="C735" s="42">
        <f t="shared" ref="C735:F735" si="150">SUM(C737,C743,C744)</f>
        <v>62000</v>
      </c>
      <c r="D735" s="42">
        <f t="shared" si="150"/>
        <v>82000</v>
      </c>
      <c r="E735" s="42">
        <f t="shared" si="150"/>
        <v>82000</v>
      </c>
      <c r="F735" s="42">
        <f t="shared" si="150"/>
        <v>0</v>
      </c>
    </row>
    <row r="736" spans="1:6">
      <c r="A736" s="14"/>
      <c r="B736" s="15" t="s">
        <v>8</v>
      </c>
      <c r="C736" s="24"/>
      <c r="D736" s="24"/>
      <c r="E736" s="24"/>
      <c r="F736" s="24"/>
    </row>
    <row r="737" spans="1:6">
      <c r="A737" s="17"/>
      <c r="B737" s="18" t="s">
        <v>9</v>
      </c>
      <c r="C737" s="19">
        <f t="shared" ref="C737:F737" si="151">SUM(C738:C742)</f>
        <v>62000</v>
      </c>
      <c r="D737" s="19">
        <f t="shared" si="151"/>
        <v>82000</v>
      </c>
      <c r="E737" s="19">
        <f t="shared" si="151"/>
        <v>82000</v>
      </c>
      <c r="F737" s="19">
        <f t="shared" si="151"/>
        <v>0</v>
      </c>
    </row>
    <row r="738" spans="1:6">
      <c r="A738" s="17"/>
      <c r="B738" s="20" t="s">
        <v>10</v>
      </c>
      <c r="C738" s="19"/>
      <c r="D738" s="19"/>
      <c r="E738" s="19"/>
      <c r="F738" s="19"/>
    </row>
    <row r="739" spans="1:6">
      <c r="A739" s="17"/>
      <c r="B739" s="20" t="s">
        <v>11</v>
      </c>
      <c r="C739" s="19"/>
      <c r="D739" s="19">
        <v>82000</v>
      </c>
      <c r="E739" s="19"/>
      <c r="F739" s="19"/>
    </row>
    <row r="740" spans="1:6">
      <c r="A740" s="17"/>
      <c r="B740" s="20" t="s">
        <v>12</v>
      </c>
      <c r="C740" s="19">
        <v>62000</v>
      </c>
      <c r="D740" s="19"/>
      <c r="E740" s="19">
        <v>82000</v>
      </c>
      <c r="F740" s="19"/>
    </row>
    <row r="741" spans="1:6">
      <c r="A741" s="17"/>
      <c r="B741" s="20" t="s">
        <v>13</v>
      </c>
      <c r="C741" s="19"/>
      <c r="D741" s="19"/>
      <c r="E741" s="19"/>
      <c r="F741" s="19"/>
    </row>
    <row r="742" spans="1:6">
      <c r="A742" s="17"/>
      <c r="B742" s="20" t="s">
        <v>14</v>
      </c>
      <c r="C742" s="19"/>
      <c r="D742" s="19"/>
      <c r="E742" s="19"/>
      <c r="F742" s="19"/>
    </row>
    <row r="743" spans="1:6">
      <c r="A743" s="17"/>
      <c r="B743" s="18" t="s">
        <v>15</v>
      </c>
      <c r="C743" s="19"/>
      <c r="D743" s="19"/>
      <c r="E743" s="19"/>
      <c r="F743" s="19"/>
    </row>
    <row r="744" spans="1:6">
      <c r="A744" s="17"/>
      <c r="B744" s="18" t="s">
        <v>16</v>
      </c>
      <c r="C744" s="19"/>
      <c r="D744" s="19"/>
      <c r="E744" s="19"/>
      <c r="F744" s="19"/>
    </row>
    <row r="745" spans="1:6">
      <c r="A745" s="40" t="s">
        <v>164</v>
      </c>
      <c r="B745" s="41" t="s">
        <v>163</v>
      </c>
      <c r="C745" s="42">
        <f t="shared" ref="C745:F745" si="152">SUM(C747,C753,C754)</f>
        <v>20000</v>
      </c>
      <c r="D745" s="42">
        <f t="shared" si="152"/>
        <v>19999</v>
      </c>
      <c r="E745" s="42">
        <f t="shared" si="152"/>
        <v>20000</v>
      </c>
      <c r="F745" s="42">
        <f t="shared" si="152"/>
        <v>0</v>
      </c>
    </row>
    <row r="746" spans="1:6">
      <c r="A746" s="14"/>
      <c r="B746" s="15" t="s">
        <v>8</v>
      </c>
      <c r="C746" s="24"/>
      <c r="D746" s="24"/>
      <c r="E746" s="24"/>
      <c r="F746" s="24"/>
    </row>
    <row r="747" spans="1:6">
      <c r="A747" s="17"/>
      <c r="B747" s="18" t="s">
        <v>9</v>
      </c>
      <c r="C747" s="19">
        <f t="shared" ref="C747:F747" si="153">SUM(C748:C752)</f>
        <v>20000</v>
      </c>
      <c r="D747" s="19">
        <f t="shared" si="153"/>
        <v>19999</v>
      </c>
      <c r="E747" s="19">
        <f t="shared" si="153"/>
        <v>20000</v>
      </c>
      <c r="F747" s="19">
        <f t="shared" si="153"/>
        <v>0</v>
      </c>
    </row>
    <row r="748" spans="1:6">
      <c r="A748" s="17"/>
      <c r="B748" s="20" t="s">
        <v>10</v>
      </c>
      <c r="C748" s="19"/>
      <c r="D748" s="19"/>
      <c r="E748" s="19"/>
      <c r="F748" s="19"/>
    </row>
    <row r="749" spans="1:6">
      <c r="A749" s="17"/>
      <c r="B749" s="20" t="s">
        <v>11</v>
      </c>
      <c r="C749" s="19"/>
      <c r="D749" s="19">
        <v>19999</v>
      </c>
      <c r="E749" s="19"/>
      <c r="F749" s="19"/>
    </row>
    <row r="750" spans="1:6">
      <c r="A750" s="17"/>
      <c r="B750" s="20" t="s">
        <v>12</v>
      </c>
      <c r="C750" s="19">
        <v>20000</v>
      </c>
      <c r="D750" s="19"/>
      <c r="E750" s="19">
        <v>20000</v>
      </c>
      <c r="F750" s="19"/>
    </row>
    <row r="751" spans="1:6">
      <c r="A751" s="17"/>
      <c r="B751" s="20" t="s">
        <v>13</v>
      </c>
      <c r="C751" s="19"/>
      <c r="D751" s="19"/>
      <c r="E751" s="19"/>
      <c r="F751" s="19"/>
    </row>
    <row r="752" spans="1:6">
      <c r="A752" s="17"/>
      <c r="B752" s="20" t="s">
        <v>14</v>
      </c>
      <c r="C752" s="19"/>
      <c r="D752" s="19"/>
      <c r="E752" s="19"/>
      <c r="F752" s="19"/>
    </row>
    <row r="753" spans="1:6">
      <c r="A753" s="17"/>
      <c r="B753" s="18" t="s">
        <v>15</v>
      </c>
      <c r="C753" s="19"/>
      <c r="D753" s="19"/>
      <c r="E753" s="19"/>
      <c r="F753" s="19"/>
    </row>
    <row r="754" spans="1:6">
      <c r="A754" s="17"/>
      <c r="B754" s="18" t="s">
        <v>16</v>
      </c>
      <c r="C754" s="19"/>
      <c r="D754" s="19"/>
      <c r="E754" s="19"/>
      <c r="F754" s="19"/>
    </row>
    <row r="755" spans="1:6">
      <c r="A755" s="40" t="s">
        <v>165</v>
      </c>
      <c r="B755" s="41" t="s">
        <v>166</v>
      </c>
      <c r="C755" s="42">
        <f t="shared" ref="C755:F755" si="154">SUM(C757,C763,C764)</f>
        <v>20000</v>
      </c>
      <c r="D755" s="42">
        <f t="shared" si="154"/>
        <v>20000</v>
      </c>
      <c r="E755" s="42">
        <f t="shared" si="154"/>
        <v>20000</v>
      </c>
      <c r="F755" s="42">
        <f t="shared" si="154"/>
        <v>0</v>
      </c>
    </row>
    <row r="756" spans="1:6">
      <c r="A756" s="14"/>
      <c r="B756" s="15" t="s">
        <v>8</v>
      </c>
      <c r="C756" s="24"/>
      <c r="D756" s="24"/>
      <c r="E756" s="24"/>
      <c r="F756" s="24"/>
    </row>
    <row r="757" spans="1:6">
      <c r="A757" s="17"/>
      <c r="B757" s="18" t="s">
        <v>9</v>
      </c>
      <c r="C757" s="19">
        <f t="shared" ref="C757:F757" si="155">SUM(C758:C762)</f>
        <v>20000</v>
      </c>
      <c r="D757" s="19">
        <f t="shared" si="155"/>
        <v>20000</v>
      </c>
      <c r="E757" s="19">
        <f t="shared" si="155"/>
        <v>20000</v>
      </c>
      <c r="F757" s="19">
        <f t="shared" si="155"/>
        <v>0</v>
      </c>
    </row>
    <row r="758" spans="1:6">
      <c r="A758" s="17"/>
      <c r="B758" s="20" t="s">
        <v>10</v>
      </c>
      <c r="C758" s="19"/>
      <c r="D758" s="19"/>
      <c r="E758" s="19"/>
      <c r="F758" s="19"/>
    </row>
    <row r="759" spans="1:6">
      <c r="A759" s="17"/>
      <c r="B759" s="20" t="s">
        <v>11</v>
      </c>
      <c r="C759" s="19"/>
      <c r="D759" s="19">
        <v>20000</v>
      </c>
      <c r="E759" s="19"/>
      <c r="F759" s="19"/>
    </row>
    <row r="760" spans="1:6">
      <c r="A760" s="17"/>
      <c r="B760" s="20" t="s">
        <v>12</v>
      </c>
      <c r="C760" s="19">
        <v>20000</v>
      </c>
      <c r="D760" s="19"/>
      <c r="E760" s="19">
        <v>20000</v>
      </c>
      <c r="F760" s="19"/>
    </row>
    <row r="761" spans="1:6">
      <c r="A761" s="17"/>
      <c r="B761" s="20" t="s">
        <v>13</v>
      </c>
      <c r="C761" s="19"/>
      <c r="D761" s="19"/>
      <c r="E761" s="19"/>
      <c r="F761" s="19"/>
    </row>
    <row r="762" spans="1:6">
      <c r="A762" s="17"/>
      <c r="B762" s="20" t="s">
        <v>14</v>
      </c>
      <c r="C762" s="19"/>
      <c r="D762" s="19"/>
      <c r="E762" s="19"/>
      <c r="F762" s="19"/>
    </row>
    <row r="763" spans="1:6">
      <c r="A763" s="17"/>
      <c r="B763" s="18" t="s">
        <v>15</v>
      </c>
      <c r="C763" s="19"/>
      <c r="D763" s="19"/>
      <c r="E763" s="19"/>
      <c r="F763" s="19"/>
    </row>
    <row r="764" spans="1:6">
      <c r="A764" s="17"/>
      <c r="B764" s="18" t="s">
        <v>16</v>
      </c>
      <c r="C764" s="19"/>
      <c r="D764" s="19"/>
      <c r="E764" s="19"/>
      <c r="F764" s="19"/>
    </row>
    <row r="765" spans="1:6" ht="45">
      <c r="A765" s="49" t="s">
        <v>167</v>
      </c>
      <c r="B765" s="53" t="s">
        <v>168</v>
      </c>
      <c r="C765" s="51">
        <f t="shared" ref="C765:F765" si="156">SUM(C767,C773,C774)</f>
        <v>2220385</v>
      </c>
      <c r="D765" s="51">
        <f t="shared" si="156"/>
        <v>2886596</v>
      </c>
      <c r="E765" s="51">
        <f t="shared" si="156"/>
        <v>3281710</v>
      </c>
      <c r="F765" s="51">
        <f t="shared" si="156"/>
        <v>0</v>
      </c>
    </row>
    <row r="766" spans="1:6">
      <c r="A766" s="28"/>
      <c r="B766" s="29" t="s">
        <v>8</v>
      </c>
      <c r="C766" s="33">
        <f t="shared" ref="C766:F774" si="157">SUM(C776,C786,C887)</f>
        <v>19</v>
      </c>
      <c r="D766" s="33">
        <f t="shared" si="157"/>
        <v>19</v>
      </c>
      <c r="E766" s="33">
        <f t="shared" si="157"/>
        <v>19</v>
      </c>
      <c r="F766" s="33">
        <f t="shared" si="157"/>
        <v>0</v>
      </c>
    </row>
    <row r="767" spans="1:6">
      <c r="A767" s="31"/>
      <c r="B767" s="32" t="s">
        <v>9</v>
      </c>
      <c r="C767" s="33">
        <f t="shared" si="157"/>
        <v>2166039</v>
      </c>
      <c r="D767" s="33">
        <f t="shared" si="157"/>
        <v>2883727</v>
      </c>
      <c r="E767" s="33">
        <f t="shared" si="157"/>
        <v>3277710</v>
      </c>
      <c r="F767" s="33">
        <f t="shared" si="157"/>
        <v>0</v>
      </c>
    </row>
    <row r="768" spans="1:6">
      <c r="A768" s="31"/>
      <c r="B768" s="34" t="s">
        <v>10</v>
      </c>
      <c r="C768" s="33">
        <f t="shared" si="157"/>
        <v>303487</v>
      </c>
      <c r="D768" s="33">
        <f t="shared" si="157"/>
        <v>308499</v>
      </c>
      <c r="E768" s="33">
        <f t="shared" si="157"/>
        <v>311700</v>
      </c>
      <c r="F768" s="33">
        <f t="shared" si="157"/>
        <v>0</v>
      </c>
    </row>
    <row r="769" spans="1:6">
      <c r="A769" s="31"/>
      <c r="B769" s="34" t="s">
        <v>11</v>
      </c>
      <c r="C769" s="33">
        <f t="shared" si="157"/>
        <v>921654</v>
      </c>
      <c r="D769" s="33">
        <f t="shared" si="157"/>
        <v>1384003</v>
      </c>
      <c r="E769" s="33">
        <f t="shared" si="157"/>
        <v>1676900</v>
      </c>
      <c r="F769" s="33">
        <f t="shared" si="157"/>
        <v>0</v>
      </c>
    </row>
    <row r="770" spans="1:6">
      <c r="A770" s="31"/>
      <c r="B770" s="34" t="s">
        <v>35</v>
      </c>
      <c r="C770" s="33">
        <f t="shared" si="157"/>
        <v>0</v>
      </c>
      <c r="D770" s="33">
        <f t="shared" si="157"/>
        <v>0</v>
      </c>
      <c r="E770" s="33">
        <f t="shared" si="157"/>
        <v>0</v>
      </c>
      <c r="F770" s="33">
        <f t="shared" si="157"/>
        <v>0</v>
      </c>
    </row>
    <row r="771" spans="1:6">
      <c r="A771" s="31"/>
      <c r="B771" s="34" t="s">
        <v>13</v>
      </c>
      <c r="C771" s="33">
        <f t="shared" si="157"/>
        <v>514</v>
      </c>
      <c r="D771" s="33">
        <f t="shared" si="157"/>
        <v>62653</v>
      </c>
      <c r="E771" s="33">
        <f t="shared" si="157"/>
        <v>91000</v>
      </c>
      <c r="F771" s="33">
        <f t="shared" si="157"/>
        <v>0</v>
      </c>
    </row>
    <row r="772" spans="1:6">
      <c r="A772" s="31"/>
      <c r="B772" s="34" t="s">
        <v>14</v>
      </c>
      <c r="C772" s="33">
        <f t="shared" si="157"/>
        <v>940384</v>
      </c>
      <c r="D772" s="33">
        <f t="shared" si="157"/>
        <v>1128572</v>
      </c>
      <c r="E772" s="33">
        <f t="shared" si="157"/>
        <v>1198110</v>
      </c>
      <c r="F772" s="33">
        <f t="shared" si="157"/>
        <v>0</v>
      </c>
    </row>
    <row r="773" spans="1:6">
      <c r="A773" s="31"/>
      <c r="B773" s="32" t="s">
        <v>15</v>
      </c>
      <c r="C773" s="33">
        <f t="shared" si="157"/>
        <v>52326</v>
      </c>
      <c r="D773" s="33">
        <f t="shared" si="157"/>
        <v>0</v>
      </c>
      <c r="E773" s="33">
        <f t="shared" si="157"/>
        <v>4000</v>
      </c>
      <c r="F773" s="33">
        <f t="shared" si="157"/>
        <v>0</v>
      </c>
    </row>
    <row r="774" spans="1:6">
      <c r="A774" s="31"/>
      <c r="B774" s="32" t="s">
        <v>16</v>
      </c>
      <c r="C774" s="33">
        <f t="shared" si="157"/>
        <v>2020</v>
      </c>
      <c r="D774" s="33">
        <f t="shared" si="157"/>
        <v>2869</v>
      </c>
      <c r="E774" s="33">
        <f t="shared" si="157"/>
        <v>0</v>
      </c>
      <c r="F774" s="33">
        <f t="shared" si="157"/>
        <v>0</v>
      </c>
    </row>
    <row r="775" spans="1:6" ht="30">
      <c r="A775" s="4" t="s">
        <v>169</v>
      </c>
      <c r="B775" s="54" t="s">
        <v>170</v>
      </c>
      <c r="C775" s="42">
        <f t="shared" ref="C775:F775" si="158">SUM(C777,C783,C784)</f>
        <v>415430</v>
      </c>
      <c r="D775" s="42">
        <f t="shared" si="158"/>
        <v>381586</v>
      </c>
      <c r="E775" s="42">
        <f t="shared" si="158"/>
        <v>412400</v>
      </c>
      <c r="F775" s="42">
        <f t="shared" si="158"/>
        <v>0</v>
      </c>
    </row>
    <row r="776" spans="1:6">
      <c r="A776" s="14"/>
      <c r="B776" s="15" t="s">
        <v>8</v>
      </c>
      <c r="C776" s="24">
        <v>19</v>
      </c>
      <c r="D776" s="24">
        <v>19</v>
      </c>
      <c r="E776" s="24">
        <v>19</v>
      </c>
      <c r="F776" s="24"/>
    </row>
    <row r="777" spans="1:6">
      <c r="A777" s="17"/>
      <c r="B777" s="18" t="s">
        <v>9</v>
      </c>
      <c r="C777" s="19">
        <f t="shared" ref="C777:F777" si="159">SUM(C778:C782)</f>
        <v>363104</v>
      </c>
      <c r="D777" s="19">
        <f t="shared" si="159"/>
        <v>378717</v>
      </c>
      <c r="E777" s="19">
        <f t="shared" si="159"/>
        <v>408400</v>
      </c>
      <c r="F777" s="19">
        <f t="shared" si="159"/>
        <v>0</v>
      </c>
    </row>
    <row r="778" spans="1:6">
      <c r="A778" s="17"/>
      <c r="B778" s="20" t="s">
        <v>10</v>
      </c>
      <c r="C778" s="19">
        <v>303487</v>
      </c>
      <c r="D778" s="19">
        <v>308499</v>
      </c>
      <c r="E778" s="19">
        <v>311700</v>
      </c>
      <c r="F778" s="19"/>
    </row>
    <row r="779" spans="1:6">
      <c r="A779" s="17"/>
      <c r="B779" s="20" t="s">
        <v>11</v>
      </c>
      <c r="C779" s="19">
        <v>58103</v>
      </c>
      <c r="D779" s="19">
        <v>67565</v>
      </c>
      <c r="E779" s="19">
        <v>93200</v>
      </c>
      <c r="F779" s="19"/>
    </row>
    <row r="780" spans="1:6">
      <c r="A780" s="17"/>
      <c r="B780" s="20" t="s">
        <v>12</v>
      </c>
      <c r="C780" s="19"/>
      <c r="D780" s="19"/>
      <c r="E780" s="19"/>
      <c r="F780" s="19"/>
    </row>
    <row r="781" spans="1:6">
      <c r="A781" s="17"/>
      <c r="B781" s="20" t="s">
        <v>13</v>
      </c>
      <c r="C781" s="19">
        <v>514</v>
      </c>
      <c r="D781" s="19">
        <v>53</v>
      </c>
      <c r="E781" s="19"/>
      <c r="F781" s="19"/>
    </row>
    <row r="782" spans="1:6">
      <c r="A782" s="17"/>
      <c r="B782" s="20" t="s">
        <v>14</v>
      </c>
      <c r="C782" s="19">
        <v>1000</v>
      </c>
      <c r="D782" s="19">
        <v>2600</v>
      </c>
      <c r="E782" s="19">
        <v>3500</v>
      </c>
      <c r="F782" s="19"/>
    </row>
    <row r="783" spans="1:6">
      <c r="A783" s="17"/>
      <c r="B783" s="18" t="s">
        <v>15</v>
      </c>
      <c r="C783" s="19">
        <v>52326</v>
      </c>
      <c r="D783" s="19"/>
      <c r="E783" s="19">
        <v>4000</v>
      </c>
      <c r="F783" s="19"/>
    </row>
    <row r="784" spans="1:6">
      <c r="A784" s="17"/>
      <c r="B784" s="18" t="s">
        <v>16</v>
      </c>
      <c r="C784" s="19"/>
      <c r="D784" s="19">
        <v>2869</v>
      </c>
      <c r="E784" s="19"/>
      <c r="F784" s="19"/>
    </row>
    <row r="785" spans="1:6">
      <c r="A785" s="4" t="s">
        <v>171</v>
      </c>
      <c r="B785" s="54" t="s">
        <v>172</v>
      </c>
      <c r="C785" s="42">
        <f t="shared" ref="C785:F785" si="160">SUM(C787,C793,C794)</f>
        <v>1804955</v>
      </c>
      <c r="D785" s="42">
        <f t="shared" si="160"/>
        <v>2191557</v>
      </c>
      <c r="E785" s="42">
        <f t="shared" si="160"/>
        <v>2465610</v>
      </c>
      <c r="F785" s="42">
        <f t="shared" si="160"/>
        <v>0</v>
      </c>
    </row>
    <row r="786" spans="1:6">
      <c r="A786" s="14"/>
      <c r="B786" s="15" t="s">
        <v>8</v>
      </c>
      <c r="C786" s="24">
        <f t="shared" ref="C786:F786" si="161">SUM(C796,C806,C816,C826,C837,C847,C857,C867,C877)</f>
        <v>0</v>
      </c>
      <c r="D786" s="24">
        <f t="shared" si="161"/>
        <v>0</v>
      </c>
      <c r="E786" s="24">
        <f t="shared" si="161"/>
        <v>0</v>
      </c>
      <c r="F786" s="24">
        <f t="shared" si="161"/>
        <v>0</v>
      </c>
    </row>
    <row r="787" spans="1:6">
      <c r="A787" s="17"/>
      <c r="B787" s="18" t="s">
        <v>9</v>
      </c>
      <c r="C787" s="19">
        <f t="shared" ref="C787:F787" si="162">SUM(C788:C792)</f>
        <v>1802935</v>
      </c>
      <c r="D787" s="19">
        <f t="shared" si="162"/>
        <v>2191557</v>
      </c>
      <c r="E787" s="19">
        <f t="shared" si="162"/>
        <v>2465610</v>
      </c>
      <c r="F787" s="19">
        <f t="shared" si="162"/>
        <v>0</v>
      </c>
    </row>
    <row r="788" spans="1:6">
      <c r="A788" s="17"/>
      <c r="B788" s="20" t="s">
        <v>10</v>
      </c>
      <c r="C788" s="19">
        <f t="shared" ref="C788:F794" si="163">SUM(C798,C808,C818,C828,C839,C849,C859,C869,C879)</f>
        <v>0</v>
      </c>
      <c r="D788" s="19">
        <f t="shared" si="163"/>
        <v>0</v>
      </c>
      <c r="E788" s="19">
        <f t="shared" si="163"/>
        <v>0</v>
      </c>
      <c r="F788" s="19">
        <f t="shared" si="163"/>
        <v>0</v>
      </c>
    </row>
    <row r="789" spans="1:6">
      <c r="A789" s="17"/>
      <c r="B789" s="20" t="s">
        <v>11</v>
      </c>
      <c r="C789" s="19">
        <f t="shared" si="163"/>
        <v>863551</v>
      </c>
      <c r="D789" s="19">
        <f t="shared" si="163"/>
        <v>1002985</v>
      </c>
      <c r="E789" s="19">
        <f t="shared" si="163"/>
        <v>1180000</v>
      </c>
      <c r="F789" s="19">
        <f t="shared" si="163"/>
        <v>0</v>
      </c>
    </row>
    <row r="790" spans="1:6">
      <c r="A790" s="17"/>
      <c r="B790" s="20" t="s">
        <v>12</v>
      </c>
      <c r="C790" s="19">
        <f t="shared" si="163"/>
        <v>0</v>
      </c>
      <c r="D790" s="19">
        <f t="shared" si="163"/>
        <v>0</v>
      </c>
      <c r="E790" s="19">
        <f t="shared" si="163"/>
        <v>0</v>
      </c>
      <c r="F790" s="19">
        <f t="shared" si="163"/>
        <v>0</v>
      </c>
    </row>
    <row r="791" spans="1:6">
      <c r="A791" s="17"/>
      <c r="B791" s="20" t="s">
        <v>13</v>
      </c>
      <c r="C791" s="19">
        <f t="shared" si="163"/>
        <v>0</v>
      </c>
      <c r="D791" s="19">
        <f t="shared" si="163"/>
        <v>62600</v>
      </c>
      <c r="E791" s="19">
        <f t="shared" si="163"/>
        <v>91000</v>
      </c>
      <c r="F791" s="19">
        <f t="shared" si="163"/>
        <v>0</v>
      </c>
    </row>
    <row r="792" spans="1:6">
      <c r="A792" s="17"/>
      <c r="B792" s="20" t="s">
        <v>14</v>
      </c>
      <c r="C792" s="19">
        <f t="shared" si="163"/>
        <v>939384</v>
      </c>
      <c r="D792" s="19">
        <f t="shared" si="163"/>
        <v>1125972</v>
      </c>
      <c r="E792" s="19">
        <f t="shared" si="163"/>
        <v>1194610</v>
      </c>
      <c r="F792" s="19">
        <f t="shared" si="163"/>
        <v>0</v>
      </c>
    </row>
    <row r="793" spans="1:6">
      <c r="A793" s="17"/>
      <c r="B793" s="18" t="s">
        <v>15</v>
      </c>
      <c r="C793" s="19">
        <f t="shared" si="163"/>
        <v>0</v>
      </c>
      <c r="D793" s="19">
        <f t="shared" si="163"/>
        <v>0</v>
      </c>
      <c r="E793" s="19">
        <f t="shared" si="163"/>
        <v>0</v>
      </c>
      <c r="F793" s="19">
        <f t="shared" si="163"/>
        <v>0</v>
      </c>
    </row>
    <row r="794" spans="1:6">
      <c r="A794" s="17"/>
      <c r="B794" s="18" t="s">
        <v>16</v>
      </c>
      <c r="C794" s="19">
        <f t="shared" si="163"/>
        <v>2020</v>
      </c>
      <c r="D794" s="19">
        <f t="shared" si="163"/>
        <v>0</v>
      </c>
      <c r="E794" s="19">
        <f t="shared" si="163"/>
        <v>0</v>
      </c>
      <c r="F794" s="19">
        <f t="shared" si="163"/>
        <v>0</v>
      </c>
    </row>
    <row r="795" spans="1:6">
      <c r="A795" s="40" t="s">
        <v>173</v>
      </c>
      <c r="B795" s="41" t="s">
        <v>174</v>
      </c>
      <c r="C795" s="42">
        <f t="shared" ref="C795:F795" si="164">SUM(C797,C803,C804)</f>
        <v>1155996</v>
      </c>
      <c r="D795" s="42">
        <f t="shared" si="164"/>
        <v>1002985</v>
      </c>
      <c r="E795" s="42">
        <f t="shared" si="164"/>
        <v>1180000</v>
      </c>
      <c r="F795" s="42">
        <f t="shared" si="164"/>
        <v>0</v>
      </c>
    </row>
    <row r="796" spans="1:6">
      <c r="A796" s="14"/>
      <c r="B796" s="15" t="s">
        <v>8</v>
      </c>
      <c r="C796" s="24"/>
      <c r="D796" s="24"/>
      <c r="E796" s="24"/>
      <c r="F796" s="24"/>
    </row>
    <row r="797" spans="1:6">
      <c r="A797" s="17"/>
      <c r="B797" s="18" t="s">
        <v>9</v>
      </c>
      <c r="C797" s="19">
        <f t="shared" ref="C797:F797" si="165">SUM(C798:C802)</f>
        <v>1153976</v>
      </c>
      <c r="D797" s="19">
        <f t="shared" si="165"/>
        <v>1002985</v>
      </c>
      <c r="E797" s="19">
        <f t="shared" si="165"/>
        <v>1180000</v>
      </c>
      <c r="F797" s="19">
        <f t="shared" si="165"/>
        <v>0</v>
      </c>
    </row>
    <row r="798" spans="1:6">
      <c r="A798" s="17"/>
      <c r="B798" s="20" t="s">
        <v>10</v>
      </c>
      <c r="C798" s="19"/>
      <c r="D798" s="19"/>
      <c r="E798" s="19"/>
      <c r="F798" s="19"/>
    </row>
    <row r="799" spans="1:6">
      <c r="A799" s="17"/>
      <c r="B799" s="20" t="s">
        <v>11</v>
      </c>
      <c r="C799" s="19">
        <v>863551</v>
      </c>
      <c r="D799" s="19">
        <v>1002985</v>
      </c>
      <c r="E799" s="19">
        <v>1180000</v>
      </c>
      <c r="F799" s="19"/>
    </row>
    <row r="800" spans="1:6">
      <c r="A800" s="17"/>
      <c r="B800" s="20" t="s">
        <v>12</v>
      </c>
      <c r="C800" s="19"/>
      <c r="D800" s="19"/>
      <c r="E800" s="19"/>
      <c r="F800" s="19"/>
    </row>
    <row r="801" spans="1:6">
      <c r="A801" s="17"/>
      <c r="B801" s="20" t="s">
        <v>13</v>
      </c>
      <c r="C801" s="19"/>
      <c r="D801" s="19"/>
      <c r="E801" s="19"/>
      <c r="F801" s="19"/>
    </row>
    <row r="802" spans="1:6">
      <c r="A802" s="17"/>
      <c r="B802" s="20" t="s">
        <v>14</v>
      </c>
      <c r="C802" s="19">
        <v>290425</v>
      </c>
      <c r="D802" s="19"/>
      <c r="E802" s="19"/>
      <c r="F802" s="19"/>
    </row>
    <row r="803" spans="1:6">
      <c r="A803" s="17"/>
      <c r="B803" s="18" t="s">
        <v>15</v>
      </c>
      <c r="C803" s="19"/>
      <c r="D803" s="19"/>
      <c r="E803" s="19"/>
      <c r="F803" s="19"/>
    </row>
    <row r="804" spans="1:6">
      <c r="A804" s="17"/>
      <c r="B804" s="18" t="s">
        <v>16</v>
      </c>
      <c r="C804" s="19">
        <v>2020</v>
      </c>
      <c r="D804" s="19"/>
      <c r="E804" s="19"/>
      <c r="F804" s="19"/>
    </row>
    <row r="805" spans="1:6" ht="75">
      <c r="A805" s="40" t="s">
        <v>175</v>
      </c>
      <c r="B805" s="41" t="s">
        <v>176</v>
      </c>
      <c r="C805" s="42">
        <f t="shared" ref="C805:F805" si="166">SUM(C807,C813,C814)</f>
        <v>0</v>
      </c>
      <c r="D805" s="42">
        <f t="shared" si="166"/>
        <v>296340</v>
      </c>
      <c r="E805" s="42">
        <f t="shared" si="166"/>
        <v>350000</v>
      </c>
      <c r="F805" s="42">
        <f t="shared" si="166"/>
        <v>0</v>
      </c>
    </row>
    <row r="806" spans="1:6">
      <c r="A806" s="14"/>
      <c r="B806" s="15" t="s">
        <v>8</v>
      </c>
      <c r="C806" s="24"/>
      <c r="D806" s="24"/>
      <c r="E806" s="24"/>
      <c r="F806" s="24"/>
    </row>
    <row r="807" spans="1:6">
      <c r="A807" s="17"/>
      <c r="B807" s="18" t="s">
        <v>9</v>
      </c>
      <c r="C807" s="19">
        <f t="shared" ref="C807:F807" si="167">SUM(C808:C812)</f>
        <v>0</v>
      </c>
      <c r="D807" s="19">
        <f t="shared" si="167"/>
        <v>296340</v>
      </c>
      <c r="E807" s="19">
        <f t="shared" si="167"/>
        <v>350000</v>
      </c>
      <c r="F807" s="19">
        <f t="shared" si="167"/>
        <v>0</v>
      </c>
    </row>
    <row r="808" spans="1:6">
      <c r="A808" s="17"/>
      <c r="B808" s="20" t="s">
        <v>10</v>
      </c>
      <c r="C808" s="19"/>
      <c r="D808" s="19"/>
      <c r="E808" s="19"/>
      <c r="F808" s="19"/>
    </row>
    <row r="809" spans="1:6">
      <c r="A809" s="17"/>
      <c r="B809" s="20" t="s">
        <v>11</v>
      </c>
      <c r="C809" s="19"/>
      <c r="D809" s="19"/>
      <c r="E809" s="19"/>
      <c r="F809" s="19"/>
    </row>
    <row r="810" spans="1:6">
      <c r="A810" s="17"/>
      <c r="B810" s="20" t="s">
        <v>12</v>
      </c>
      <c r="C810" s="19"/>
      <c r="D810" s="19"/>
      <c r="E810" s="19"/>
      <c r="F810" s="19"/>
    </row>
    <row r="811" spans="1:6">
      <c r="A811" s="17"/>
      <c r="B811" s="20" t="s">
        <v>13</v>
      </c>
      <c r="C811" s="19"/>
      <c r="D811" s="19"/>
      <c r="E811" s="19"/>
      <c r="F811" s="19"/>
    </row>
    <row r="812" spans="1:6">
      <c r="A812" s="17"/>
      <c r="B812" s="20" t="s">
        <v>14</v>
      </c>
      <c r="C812" s="19"/>
      <c r="D812" s="19">
        <v>296340</v>
      </c>
      <c r="E812" s="19">
        <v>350000</v>
      </c>
      <c r="F812" s="19"/>
    </row>
    <row r="813" spans="1:6">
      <c r="A813" s="17"/>
      <c r="B813" s="18" t="s">
        <v>15</v>
      </c>
      <c r="C813" s="19"/>
      <c r="D813" s="19"/>
      <c r="E813" s="19"/>
      <c r="F813" s="19"/>
    </row>
    <row r="814" spans="1:6">
      <c r="A814" s="17"/>
      <c r="B814" s="18" t="s">
        <v>16</v>
      </c>
      <c r="C814" s="19"/>
      <c r="D814" s="19"/>
      <c r="E814" s="19"/>
      <c r="F814" s="19"/>
    </row>
    <row r="815" spans="1:6">
      <c r="A815" s="40" t="s">
        <v>177</v>
      </c>
      <c r="B815" s="41" t="s">
        <v>178</v>
      </c>
      <c r="C815" s="42">
        <f t="shared" ref="C815:F815" si="168">SUM(C817,C823,C824)</f>
        <v>0</v>
      </c>
      <c r="D815" s="42">
        <f t="shared" si="168"/>
        <v>407391</v>
      </c>
      <c r="E815" s="42">
        <f t="shared" si="168"/>
        <v>461000</v>
      </c>
      <c r="F815" s="42">
        <f t="shared" si="168"/>
        <v>0</v>
      </c>
    </row>
    <row r="816" spans="1:6">
      <c r="A816" s="14"/>
      <c r="B816" s="15" t="s">
        <v>8</v>
      </c>
      <c r="C816" s="24"/>
      <c r="D816" s="24"/>
      <c r="E816" s="24"/>
      <c r="F816" s="24"/>
    </row>
    <row r="817" spans="1:6">
      <c r="A817" s="17"/>
      <c r="B817" s="18" t="s">
        <v>9</v>
      </c>
      <c r="C817" s="19">
        <f t="shared" ref="C817:F817" si="169">SUM(C818:C822)</f>
        <v>0</v>
      </c>
      <c r="D817" s="19">
        <f t="shared" si="169"/>
        <v>407391</v>
      </c>
      <c r="E817" s="19">
        <f t="shared" si="169"/>
        <v>461000</v>
      </c>
      <c r="F817" s="19">
        <f t="shared" si="169"/>
        <v>0</v>
      </c>
    </row>
    <row r="818" spans="1:6">
      <c r="A818" s="17"/>
      <c r="B818" s="20" t="s">
        <v>10</v>
      </c>
      <c r="C818" s="19"/>
      <c r="D818" s="19"/>
      <c r="E818" s="19"/>
      <c r="F818" s="19"/>
    </row>
    <row r="819" spans="1:6">
      <c r="A819" s="17"/>
      <c r="B819" s="20" t="s">
        <v>11</v>
      </c>
      <c r="C819" s="19"/>
      <c r="D819" s="19"/>
      <c r="E819" s="19"/>
      <c r="F819" s="19"/>
    </row>
    <row r="820" spans="1:6">
      <c r="A820" s="17"/>
      <c r="B820" s="20" t="s">
        <v>12</v>
      </c>
      <c r="C820" s="19"/>
      <c r="D820" s="19"/>
      <c r="E820" s="19"/>
      <c r="F820" s="19"/>
    </row>
    <row r="821" spans="1:6">
      <c r="A821" s="17"/>
      <c r="B821" s="20" t="s">
        <v>13</v>
      </c>
      <c r="C821" s="19"/>
      <c r="D821" s="19"/>
      <c r="E821" s="19"/>
      <c r="F821" s="19"/>
    </row>
    <row r="822" spans="1:6">
      <c r="A822" s="17"/>
      <c r="B822" s="20" t="s">
        <v>14</v>
      </c>
      <c r="C822" s="19"/>
      <c r="D822" s="19">
        <v>407391</v>
      </c>
      <c r="E822" s="19">
        <v>461000</v>
      </c>
      <c r="F822" s="19"/>
    </row>
    <row r="823" spans="1:6">
      <c r="A823" s="17"/>
      <c r="B823" s="18" t="s">
        <v>15</v>
      </c>
      <c r="C823" s="19"/>
      <c r="D823" s="19"/>
      <c r="E823" s="19"/>
      <c r="F823" s="19"/>
    </row>
    <row r="824" spans="1:6">
      <c r="A824" s="17"/>
      <c r="B824" s="18" t="s">
        <v>16</v>
      </c>
      <c r="C824" s="19"/>
      <c r="D824" s="19"/>
      <c r="E824" s="19"/>
      <c r="F824" s="19"/>
    </row>
    <row r="825" spans="1:6" ht="45">
      <c r="A825" s="40" t="s">
        <v>179</v>
      </c>
      <c r="B825" s="41" t="s">
        <v>180</v>
      </c>
      <c r="C825" s="42">
        <f t="shared" ref="C825:F825" si="170">SUM(C827,C833,C834)</f>
        <v>0</v>
      </c>
      <c r="D825" s="42">
        <f t="shared" si="170"/>
        <v>300043</v>
      </c>
      <c r="E825" s="42">
        <f t="shared" si="170"/>
        <v>184000</v>
      </c>
      <c r="F825" s="42">
        <f t="shared" si="170"/>
        <v>0</v>
      </c>
    </row>
    <row r="826" spans="1:6">
      <c r="A826" s="14"/>
      <c r="B826" s="15" t="s">
        <v>8</v>
      </c>
      <c r="C826" s="24"/>
      <c r="D826" s="24"/>
      <c r="E826" s="24"/>
      <c r="F826" s="24"/>
    </row>
    <row r="827" spans="1:6">
      <c r="A827" s="17"/>
      <c r="B827" s="18" t="s">
        <v>9</v>
      </c>
      <c r="C827" s="19">
        <f t="shared" ref="C827:F827" si="171">SUM(C828:C832)</f>
        <v>0</v>
      </c>
      <c r="D827" s="19">
        <f t="shared" si="171"/>
        <v>300043</v>
      </c>
      <c r="E827" s="19">
        <f t="shared" si="171"/>
        <v>184000</v>
      </c>
      <c r="F827" s="19">
        <f t="shared" si="171"/>
        <v>0</v>
      </c>
    </row>
    <row r="828" spans="1:6">
      <c r="A828" s="17"/>
      <c r="B828" s="20" t="s">
        <v>10</v>
      </c>
      <c r="C828" s="19"/>
      <c r="D828" s="19"/>
      <c r="E828" s="19"/>
      <c r="F828" s="19"/>
    </row>
    <row r="829" spans="1:6">
      <c r="A829" s="17"/>
      <c r="B829" s="20" t="s">
        <v>11</v>
      </c>
      <c r="C829" s="19"/>
      <c r="D829" s="19"/>
      <c r="E829" s="19"/>
      <c r="F829" s="19"/>
    </row>
    <row r="830" spans="1:6">
      <c r="A830" s="17"/>
      <c r="B830" s="20" t="s">
        <v>12</v>
      </c>
      <c r="C830" s="19"/>
      <c r="D830" s="19"/>
      <c r="E830" s="19"/>
      <c r="F830" s="19"/>
    </row>
    <row r="831" spans="1:6">
      <c r="A831" s="17"/>
      <c r="B831" s="20" t="s">
        <v>13</v>
      </c>
      <c r="C831" s="19"/>
      <c r="D831" s="19"/>
      <c r="E831" s="19"/>
      <c r="F831" s="19"/>
    </row>
    <row r="832" spans="1:6">
      <c r="A832" s="17"/>
      <c r="B832" s="20" t="s">
        <v>14</v>
      </c>
      <c r="C832" s="19"/>
      <c r="D832" s="19">
        <v>300043</v>
      </c>
      <c r="E832" s="19">
        <v>184000</v>
      </c>
      <c r="F832" s="19"/>
    </row>
    <row r="833" spans="1:6">
      <c r="A833" s="17"/>
      <c r="B833" s="18" t="s">
        <v>15</v>
      </c>
      <c r="C833" s="19"/>
      <c r="D833" s="19"/>
      <c r="E833" s="19"/>
      <c r="F833" s="19"/>
    </row>
    <row r="834" spans="1:6">
      <c r="A834" s="17"/>
      <c r="B834" s="18" t="s">
        <v>16</v>
      </c>
      <c r="C834" s="19"/>
      <c r="D834" s="19"/>
      <c r="E834" s="19"/>
      <c r="F834" s="19"/>
    </row>
    <row r="835" spans="1:6">
      <c r="A835" s="21"/>
      <c r="B835" s="18" t="s">
        <v>15</v>
      </c>
      <c r="C835" s="19"/>
      <c r="D835" s="19"/>
      <c r="E835" s="55"/>
      <c r="F835" s="55"/>
    </row>
    <row r="836" spans="1:6" ht="60">
      <c r="A836" s="40" t="s">
        <v>181</v>
      </c>
      <c r="B836" s="41" t="s">
        <v>182</v>
      </c>
      <c r="C836" s="42">
        <f t="shared" ref="C836:F836" si="172">SUM(C838,C844,C845)</f>
        <v>0</v>
      </c>
      <c r="D836" s="42">
        <f t="shared" si="172"/>
        <v>122198</v>
      </c>
      <c r="E836" s="42">
        <f t="shared" si="172"/>
        <v>0</v>
      </c>
      <c r="F836" s="42">
        <f t="shared" si="172"/>
        <v>0</v>
      </c>
    </row>
    <row r="837" spans="1:6">
      <c r="A837" s="14"/>
      <c r="B837" s="15" t="s">
        <v>8</v>
      </c>
      <c r="C837" s="24"/>
      <c r="D837" s="24"/>
      <c r="E837" s="24"/>
      <c r="F837" s="24"/>
    </row>
    <row r="838" spans="1:6">
      <c r="A838" s="17"/>
      <c r="B838" s="18" t="s">
        <v>9</v>
      </c>
      <c r="C838" s="19">
        <f t="shared" ref="C838:F838" si="173">SUM(C839:C843)</f>
        <v>0</v>
      </c>
      <c r="D838" s="19">
        <f t="shared" si="173"/>
        <v>122198</v>
      </c>
      <c r="E838" s="19">
        <f t="shared" si="173"/>
        <v>0</v>
      </c>
      <c r="F838" s="19">
        <f t="shared" si="173"/>
        <v>0</v>
      </c>
    </row>
    <row r="839" spans="1:6">
      <c r="A839" s="17"/>
      <c r="B839" s="20" t="s">
        <v>10</v>
      </c>
      <c r="C839" s="19"/>
      <c r="D839" s="19"/>
      <c r="E839" s="19"/>
      <c r="F839" s="19"/>
    </row>
    <row r="840" spans="1:6">
      <c r="A840" s="17"/>
      <c r="B840" s="20" t="s">
        <v>11</v>
      </c>
      <c r="C840" s="19"/>
      <c r="D840" s="19"/>
      <c r="E840" s="19"/>
      <c r="F840" s="19"/>
    </row>
    <row r="841" spans="1:6">
      <c r="A841" s="17"/>
      <c r="B841" s="20" t="s">
        <v>12</v>
      </c>
      <c r="C841" s="19"/>
      <c r="D841" s="19"/>
      <c r="E841" s="19"/>
      <c r="F841" s="19"/>
    </row>
    <row r="842" spans="1:6">
      <c r="A842" s="17"/>
      <c r="B842" s="20" t="s">
        <v>13</v>
      </c>
      <c r="C842" s="19"/>
      <c r="D842" s="19"/>
      <c r="E842" s="19"/>
      <c r="F842" s="19"/>
    </row>
    <row r="843" spans="1:6">
      <c r="A843" s="17"/>
      <c r="B843" s="20" t="s">
        <v>14</v>
      </c>
      <c r="C843" s="19"/>
      <c r="D843" s="19">
        <v>122198</v>
      </c>
      <c r="E843" s="19"/>
      <c r="F843" s="19"/>
    </row>
    <row r="844" spans="1:6">
      <c r="A844" s="17"/>
      <c r="B844" s="18" t="s">
        <v>15</v>
      </c>
      <c r="C844" s="19"/>
      <c r="D844" s="19"/>
      <c r="E844" s="19"/>
      <c r="F844" s="19"/>
    </row>
    <row r="845" spans="1:6">
      <c r="A845" s="17"/>
      <c r="B845" s="18" t="s">
        <v>16</v>
      </c>
      <c r="C845" s="19"/>
      <c r="D845" s="19"/>
      <c r="E845" s="19"/>
      <c r="F845" s="19"/>
    </row>
    <row r="846" spans="1:6" ht="30">
      <c r="A846" s="40" t="s">
        <v>183</v>
      </c>
      <c r="B846" s="41" t="s">
        <v>184</v>
      </c>
      <c r="C846" s="42">
        <f t="shared" ref="C846:F846" si="174">SUM(C848,C854,C855)</f>
        <v>0</v>
      </c>
      <c r="D846" s="42">
        <f t="shared" si="174"/>
        <v>0</v>
      </c>
      <c r="E846" s="42">
        <f t="shared" si="174"/>
        <v>0</v>
      </c>
      <c r="F846" s="42">
        <f t="shared" si="174"/>
        <v>0</v>
      </c>
    </row>
    <row r="847" spans="1:6">
      <c r="A847" s="14"/>
      <c r="B847" s="15" t="s">
        <v>8</v>
      </c>
      <c r="C847" s="24"/>
      <c r="D847" s="24"/>
      <c r="E847" s="24"/>
      <c r="F847" s="24"/>
    </row>
    <row r="848" spans="1:6">
      <c r="A848" s="17"/>
      <c r="B848" s="18" t="s">
        <v>9</v>
      </c>
      <c r="C848" s="19">
        <f t="shared" ref="C848:F848" si="175">SUM(C849:C853)</f>
        <v>0</v>
      </c>
      <c r="D848" s="19">
        <f t="shared" si="175"/>
        <v>0</v>
      </c>
      <c r="E848" s="19">
        <f t="shared" si="175"/>
        <v>0</v>
      </c>
      <c r="F848" s="19">
        <f t="shared" si="175"/>
        <v>0</v>
      </c>
    </row>
    <row r="849" spans="1:6">
      <c r="A849" s="17"/>
      <c r="B849" s="20" t="s">
        <v>10</v>
      </c>
      <c r="C849" s="19"/>
      <c r="D849" s="19"/>
      <c r="E849" s="19"/>
      <c r="F849" s="19"/>
    </row>
    <row r="850" spans="1:6">
      <c r="A850" s="17"/>
      <c r="B850" s="20" t="s">
        <v>11</v>
      </c>
      <c r="C850" s="19"/>
      <c r="D850" s="19"/>
      <c r="E850" s="19"/>
      <c r="F850" s="19"/>
    </row>
    <row r="851" spans="1:6">
      <c r="A851" s="17"/>
      <c r="B851" s="20" t="s">
        <v>12</v>
      </c>
      <c r="C851" s="19"/>
      <c r="D851" s="19"/>
      <c r="E851" s="19"/>
      <c r="F851" s="19"/>
    </row>
    <row r="852" spans="1:6">
      <c r="A852" s="17"/>
      <c r="B852" s="20" t="s">
        <v>13</v>
      </c>
      <c r="C852" s="19"/>
      <c r="D852" s="19"/>
      <c r="E852" s="19"/>
      <c r="F852" s="19"/>
    </row>
    <row r="853" spans="1:6">
      <c r="A853" s="17"/>
      <c r="B853" s="20" t="s">
        <v>14</v>
      </c>
      <c r="C853" s="19"/>
      <c r="D853" s="19"/>
      <c r="E853" s="19"/>
      <c r="F853" s="19"/>
    </row>
    <row r="854" spans="1:6">
      <c r="A854" s="17"/>
      <c r="B854" s="18" t="s">
        <v>15</v>
      </c>
      <c r="C854" s="19"/>
      <c r="D854" s="19"/>
      <c r="E854" s="19"/>
      <c r="F854" s="19"/>
    </row>
    <row r="855" spans="1:6">
      <c r="A855" s="17"/>
      <c r="B855" s="18" t="s">
        <v>16</v>
      </c>
      <c r="C855" s="19"/>
      <c r="D855" s="19"/>
      <c r="E855" s="19"/>
      <c r="F855" s="19"/>
    </row>
    <row r="856" spans="1:6" ht="30">
      <c r="A856" s="40" t="s">
        <v>185</v>
      </c>
      <c r="B856" s="41" t="s">
        <v>186</v>
      </c>
      <c r="C856" s="42">
        <f t="shared" ref="C856:F856" si="176">SUM(C858,C864,C865)</f>
        <v>34450</v>
      </c>
      <c r="D856" s="42">
        <f t="shared" si="176"/>
        <v>62600</v>
      </c>
      <c r="E856" s="42">
        <f t="shared" si="176"/>
        <v>91000</v>
      </c>
      <c r="F856" s="42">
        <f t="shared" si="176"/>
        <v>0</v>
      </c>
    </row>
    <row r="857" spans="1:6">
      <c r="A857" s="14"/>
      <c r="B857" s="15" t="s">
        <v>8</v>
      </c>
      <c r="C857" s="24"/>
      <c r="D857" s="24"/>
      <c r="E857" s="24"/>
      <c r="F857" s="24"/>
    </row>
    <row r="858" spans="1:6">
      <c r="A858" s="17"/>
      <c r="B858" s="18" t="s">
        <v>9</v>
      </c>
      <c r="C858" s="19">
        <f t="shared" ref="C858:F858" si="177">SUM(C859:C863)</f>
        <v>34450</v>
      </c>
      <c r="D858" s="19">
        <f t="shared" si="177"/>
        <v>62600</v>
      </c>
      <c r="E858" s="19">
        <f t="shared" si="177"/>
        <v>91000</v>
      </c>
      <c r="F858" s="19">
        <f t="shared" si="177"/>
        <v>0</v>
      </c>
    </row>
    <row r="859" spans="1:6">
      <c r="A859" s="17"/>
      <c r="B859" s="20" t="s">
        <v>10</v>
      </c>
      <c r="C859" s="19"/>
      <c r="D859" s="19"/>
      <c r="E859" s="19"/>
      <c r="F859" s="19"/>
    </row>
    <row r="860" spans="1:6">
      <c r="A860" s="17"/>
      <c r="B860" s="20" t="s">
        <v>11</v>
      </c>
      <c r="C860" s="19"/>
      <c r="D860" s="19"/>
      <c r="E860" s="19"/>
      <c r="F860" s="19"/>
    </row>
    <row r="861" spans="1:6">
      <c r="A861" s="17"/>
      <c r="B861" s="20" t="s">
        <v>12</v>
      </c>
      <c r="C861" s="19"/>
      <c r="D861" s="19"/>
      <c r="E861" s="19"/>
      <c r="F861" s="19"/>
    </row>
    <row r="862" spans="1:6">
      <c r="A862" s="17"/>
      <c r="B862" s="20" t="s">
        <v>13</v>
      </c>
      <c r="C862" s="19"/>
      <c r="D862" s="19">
        <v>62600</v>
      </c>
      <c r="E862" s="19">
        <v>91000</v>
      </c>
      <c r="F862" s="19"/>
    </row>
    <row r="863" spans="1:6">
      <c r="A863" s="17"/>
      <c r="B863" s="20" t="s">
        <v>14</v>
      </c>
      <c r="C863" s="19">
        <v>34450</v>
      </c>
      <c r="D863" s="19"/>
      <c r="E863" s="19"/>
      <c r="F863" s="19"/>
    </row>
    <row r="864" spans="1:6">
      <c r="A864" s="17"/>
      <c r="B864" s="18" t="s">
        <v>15</v>
      </c>
      <c r="C864" s="19"/>
      <c r="D864" s="19"/>
      <c r="E864" s="19"/>
      <c r="F864" s="19"/>
    </row>
    <row r="865" spans="1:6">
      <c r="A865" s="17"/>
      <c r="B865" s="18" t="s">
        <v>16</v>
      </c>
      <c r="C865" s="19"/>
      <c r="D865" s="19"/>
      <c r="E865" s="19"/>
      <c r="F865" s="19"/>
    </row>
    <row r="866" spans="1:6" ht="30">
      <c r="A866" s="40" t="s">
        <v>187</v>
      </c>
      <c r="B866" s="41" t="s">
        <v>188</v>
      </c>
      <c r="C866" s="42">
        <f t="shared" ref="C866:F866" si="178">SUM(C868,C874,C875)</f>
        <v>127509</v>
      </c>
      <c r="D866" s="42">
        <f t="shared" si="178"/>
        <v>0</v>
      </c>
      <c r="E866" s="42">
        <f t="shared" si="178"/>
        <v>0</v>
      </c>
      <c r="F866" s="42">
        <f t="shared" si="178"/>
        <v>0</v>
      </c>
    </row>
    <row r="867" spans="1:6">
      <c r="A867" s="14"/>
      <c r="B867" s="15" t="s">
        <v>8</v>
      </c>
      <c r="C867" s="24"/>
      <c r="D867" s="24"/>
      <c r="E867" s="24"/>
      <c r="F867" s="24"/>
    </row>
    <row r="868" spans="1:6">
      <c r="A868" s="17"/>
      <c r="B868" s="18" t="s">
        <v>9</v>
      </c>
      <c r="C868" s="19">
        <f t="shared" ref="C868:F868" si="179">SUM(C869:C873)</f>
        <v>127509</v>
      </c>
      <c r="D868" s="19">
        <f t="shared" si="179"/>
        <v>0</v>
      </c>
      <c r="E868" s="19">
        <f t="shared" si="179"/>
        <v>0</v>
      </c>
      <c r="F868" s="19">
        <f t="shared" si="179"/>
        <v>0</v>
      </c>
    </row>
    <row r="869" spans="1:6">
      <c r="A869" s="17"/>
      <c r="B869" s="20" t="s">
        <v>10</v>
      </c>
      <c r="C869" s="19"/>
      <c r="D869" s="19"/>
      <c r="E869" s="19"/>
      <c r="F869" s="19"/>
    </row>
    <row r="870" spans="1:6">
      <c r="A870" s="17"/>
      <c r="B870" s="20" t="s">
        <v>11</v>
      </c>
      <c r="C870" s="19"/>
      <c r="D870" s="19"/>
      <c r="E870" s="19"/>
      <c r="F870" s="19"/>
    </row>
    <row r="871" spans="1:6">
      <c r="A871" s="17"/>
      <c r="B871" s="20" t="s">
        <v>12</v>
      </c>
      <c r="C871" s="19"/>
      <c r="D871" s="19"/>
      <c r="E871" s="19"/>
      <c r="F871" s="19"/>
    </row>
    <row r="872" spans="1:6">
      <c r="A872" s="17"/>
      <c r="B872" s="20" t="s">
        <v>13</v>
      </c>
      <c r="C872" s="19"/>
      <c r="D872" s="19"/>
      <c r="E872" s="19"/>
      <c r="F872" s="19"/>
    </row>
    <row r="873" spans="1:6">
      <c r="A873" s="17"/>
      <c r="B873" s="20" t="s">
        <v>14</v>
      </c>
      <c r="C873" s="19">
        <v>127509</v>
      </c>
      <c r="D873" s="19"/>
      <c r="E873" s="19"/>
      <c r="F873" s="19"/>
    </row>
    <row r="874" spans="1:6">
      <c r="A874" s="17"/>
      <c r="B874" s="18" t="s">
        <v>15</v>
      </c>
      <c r="C874" s="19"/>
      <c r="D874" s="19"/>
      <c r="E874" s="19"/>
      <c r="F874" s="19"/>
    </row>
    <row r="875" spans="1:6">
      <c r="A875" s="17"/>
      <c r="B875" s="18" t="s">
        <v>16</v>
      </c>
      <c r="C875" s="19"/>
      <c r="D875" s="19"/>
      <c r="E875" s="19"/>
      <c r="F875" s="19"/>
    </row>
    <row r="876" spans="1:6" ht="30">
      <c r="A876" s="40" t="s">
        <v>189</v>
      </c>
      <c r="B876" s="41" t="s">
        <v>190</v>
      </c>
      <c r="C876" s="42">
        <f t="shared" ref="C876:F876" si="180">SUM(C878,C884,C885)</f>
        <v>487000</v>
      </c>
      <c r="D876" s="42">
        <f t="shared" si="180"/>
        <v>0</v>
      </c>
      <c r="E876" s="42">
        <f t="shared" si="180"/>
        <v>199610</v>
      </c>
      <c r="F876" s="42">
        <f t="shared" si="180"/>
        <v>0</v>
      </c>
    </row>
    <row r="877" spans="1:6">
      <c r="A877" s="14"/>
      <c r="B877" s="15" t="s">
        <v>8</v>
      </c>
      <c r="C877" s="24"/>
      <c r="D877" s="24"/>
      <c r="E877" s="24"/>
      <c r="F877" s="24"/>
    </row>
    <row r="878" spans="1:6">
      <c r="A878" s="17"/>
      <c r="B878" s="18" t="s">
        <v>9</v>
      </c>
      <c r="C878" s="19">
        <f t="shared" ref="C878:F878" si="181">SUM(C879:C883)</f>
        <v>487000</v>
      </c>
      <c r="D878" s="19">
        <f t="shared" si="181"/>
        <v>0</v>
      </c>
      <c r="E878" s="19">
        <f t="shared" si="181"/>
        <v>199610</v>
      </c>
      <c r="F878" s="19">
        <f t="shared" si="181"/>
        <v>0</v>
      </c>
    </row>
    <row r="879" spans="1:6">
      <c r="A879" s="17"/>
      <c r="B879" s="20" t="s">
        <v>10</v>
      </c>
      <c r="C879" s="19"/>
      <c r="D879" s="19"/>
      <c r="E879" s="19"/>
      <c r="F879" s="19"/>
    </row>
    <row r="880" spans="1:6">
      <c r="A880" s="17"/>
      <c r="B880" s="20" t="s">
        <v>11</v>
      </c>
      <c r="C880" s="19"/>
      <c r="D880" s="19"/>
      <c r="E880" s="19"/>
      <c r="F880" s="19"/>
    </row>
    <row r="881" spans="1:6">
      <c r="A881" s="17"/>
      <c r="B881" s="20" t="s">
        <v>12</v>
      </c>
      <c r="C881" s="19"/>
      <c r="D881" s="19"/>
      <c r="E881" s="19"/>
      <c r="F881" s="19"/>
    </row>
    <row r="882" spans="1:6">
      <c r="A882" s="17"/>
      <c r="B882" s="20" t="s">
        <v>13</v>
      </c>
      <c r="C882" s="19"/>
      <c r="D882" s="19"/>
      <c r="E882" s="19"/>
      <c r="F882" s="19"/>
    </row>
    <row r="883" spans="1:6">
      <c r="A883" s="17"/>
      <c r="B883" s="20" t="s">
        <v>14</v>
      </c>
      <c r="C883" s="19">
        <v>487000</v>
      </c>
      <c r="D883" s="19"/>
      <c r="E883" s="19">
        <v>199610</v>
      </c>
      <c r="F883" s="19"/>
    </row>
    <row r="884" spans="1:6">
      <c r="A884" s="17"/>
      <c r="B884" s="18" t="s">
        <v>15</v>
      </c>
      <c r="C884" s="19"/>
      <c r="D884" s="19"/>
      <c r="E884" s="19"/>
      <c r="F884" s="19"/>
    </row>
    <row r="885" spans="1:6">
      <c r="A885" s="17"/>
      <c r="B885" s="18" t="s">
        <v>16</v>
      </c>
      <c r="C885" s="19"/>
      <c r="D885" s="19"/>
      <c r="E885" s="19"/>
      <c r="F885" s="19"/>
    </row>
    <row r="886" spans="1:6" ht="30">
      <c r="A886" s="4" t="s">
        <v>191</v>
      </c>
      <c r="B886" s="54" t="s">
        <v>192</v>
      </c>
      <c r="C886" s="42">
        <f t="shared" ref="C886:F886" si="182">SUM(C888,C894,C895)</f>
        <v>0</v>
      </c>
      <c r="D886" s="42">
        <f t="shared" si="182"/>
        <v>313453</v>
      </c>
      <c r="E886" s="42">
        <f t="shared" si="182"/>
        <v>403700</v>
      </c>
      <c r="F886" s="42">
        <f t="shared" si="182"/>
        <v>0</v>
      </c>
    </row>
    <row r="887" spans="1:6">
      <c r="A887" s="14"/>
      <c r="B887" s="15" t="s">
        <v>8</v>
      </c>
      <c r="C887" s="24"/>
      <c r="D887" s="24"/>
      <c r="E887" s="24"/>
      <c r="F887" s="24"/>
    </row>
    <row r="888" spans="1:6">
      <c r="A888" s="17"/>
      <c r="B888" s="18" t="s">
        <v>9</v>
      </c>
      <c r="C888" s="19">
        <f t="shared" ref="C888:F888" si="183">SUM(C889:C893)</f>
        <v>0</v>
      </c>
      <c r="D888" s="19">
        <f t="shared" si="183"/>
        <v>313453</v>
      </c>
      <c r="E888" s="19">
        <f t="shared" si="183"/>
        <v>403700</v>
      </c>
      <c r="F888" s="19">
        <f t="shared" si="183"/>
        <v>0</v>
      </c>
    </row>
    <row r="889" spans="1:6">
      <c r="A889" s="17"/>
      <c r="B889" s="20" t="s">
        <v>10</v>
      </c>
      <c r="C889" s="19"/>
      <c r="D889" s="19"/>
      <c r="E889" s="19"/>
      <c r="F889" s="19"/>
    </row>
    <row r="890" spans="1:6">
      <c r="A890" s="17"/>
      <c r="B890" s="20" t="s">
        <v>11</v>
      </c>
      <c r="C890" s="19"/>
      <c r="D890" s="19">
        <v>313453</v>
      </c>
      <c r="E890" s="19">
        <v>403700</v>
      </c>
      <c r="F890" s="19"/>
    </row>
    <row r="891" spans="1:6">
      <c r="A891" s="17"/>
      <c r="B891" s="20" t="s">
        <v>12</v>
      </c>
      <c r="C891" s="19"/>
      <c r="D891" s="19"/>
      <c r="E891" s="19"/>
      <c r="F891" s="19"/>
    </row>
    <row r="892" spans="1:6">
      <c r="A892" s="17"/>
      <c r="B892" s="20" t="s">
        <v>13</v>
      </c>
      <c r="C892" s="19"/>
      <c r="D892" s="19"/>
      <c r="E892" s="19"/>
      <c r="F892" s="19"/>
    </row>
    <row r="893" spans="1:6">
      <c r="A893" s="17"/>
      <c r="B893" s="20" t="s">
        <v>14</v>
      </c>
      <c r="C893" s="19"/>
      <c r="D893" s="19"/>
      <c r="E893" s="19"/>
      <c r="F893" s="19"/>
    </row>
    <row r="894" spans="1:6">
      <c r="A894" s="17"/>
      <c r="B894" s="18" t="s">
        <v>15</v>
      </c>
      <c r="C894" s="19"/>
      <c r="D894" s="19"/>
      <c r="E894" s="19"/>
      <c r="F894" s="19"/>
    </row>
    <row r="895" spans="1:6">
      <c r="A895" s="17"/>
      <c r="B895" s="18" t="s">
        <v>16</v>
      </c>
      <c r="C895" s="19"/>
      <c r="D895" s="19"/>
      <c r="E895" s="19"/>
      <c r="F895" s="19"/>
    </row>
  </sheetData>
  <mergeCells count="1">
    <mergeCell ref="A1:F1"/>
  </mergeCells>
  <printOptions horizontalCentered="1"/>
  <pageMargins left="0.2" right="0.2" top="0.26" bottom="0.2" header="0.26" footer="0.31496062992126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2013-2015</vt:lpstr>
      <vt:lpstr>Sheet1</vt:lpstr>
      <vt:lpstr>Sheet2</vt:lpstr>
      <vt:lpstr>Sheet3</vt:lpstr>
      <vt:lpstr>'2013-2015'!Print_Titles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2015-04-17T12:37:29Z</dcterms:modified>
</cp:coreProperties>
</file>