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 (4)" sheetId="6" r:id="rId1"/>
    <sheet name="Лист1" sheetId="7" r:id="rId2"/>
  </sheets>
  <definedNames>
    <definedName name="_xlnm._FilterDatabase" localSheetId="0" hidden="1">'Лист1 (4)'!$A$8:$P$118</definedName>
    <definedName name="_xlnm.Print_Area" localSheetId="0">'Лист1 (4)'!$A$2:$AI$534</definedName>
  </definedNames>
  <calcPr calcId="162913"/>
</workbook>
</file>

<file path=xl/calcChain.xml><?xml version="1.0" encoding="utf-8"?>
<calcChain xmlns="http://schemas.openxmlformats.org/spreadsheetml/2006/main">
  <c r="L16" i="6" l="1"/>
  <c r="L89" i="6" l="1"/>
  <c r="L90" i="6"/>
  <c r="L91" i="6"/>
  <c r="L92" i="6"/>
  <c r="L93" i="6"/>
  <c r="L86" i="6"/>
  <c r="L87" i="6"/>
  <c r="L88" i="6"/>
  <c r="L83" i="6"/>
  <c r="L84" i="6"/>
  <c r="L85" i="6"/>
  <c r="L82" i="6"/>
  <c r="L80" i="6"/>
  <c r="L78" i="6"/>
  <c r="L79" i="6"/>
  <c r="L77" i="6"/>
  <c r="L76" i="6"/>
  <c r="L75" i="6"/>
  <c r="L73" i="6"/>
  <c r="L74" i="6"/>
  <c r="L72" i="6"/>
  <c r="L71" i="6"/>
  <c r="L70" i="6"/>
  <c r="L69" i="6"/>
  <c r="L68" i="6"/>
  <c r="L10" i="6"/>
  <c r="L11" i="6"/>
  <c r="L12" i="6"/>
  <c r="L13" i="6"/>
  <c r="L14" i="6"/>
  <c r="L15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81" i="6"/>
  <c r="L9" i="6"/>
  <c r="L96" i="6" l="1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95" i="6"/>
  <c r="L114" i="6"/>
  <c r="L115" i="6"/>
  <c r="L116" i="6"/>
  <c r="L117" i="6"/>
  <c r="L118" i="6"/>
  <c r="L113" i="6"/>
  <c r="Q30" i="7" l="1"/>
  <c r="Q27" i="7"/>
</calcChain>
</file>

<file path=xl/sharedStrings.xml><?xml version="1.0" encoding="utf-8"?>
<sst xmlns="http://schemas.openxmlformats.org/spreadsheetml/2006/main" count="713" uniqueCount="436">
  <si>
    <t>შესყიდული საქონლის ან მომსახურების დასახელება</t>
  </si>
  <si>
    <t>შესყიდვის საშუალება</t>
  </si>
  <si>
    <t>მიმწოდებლის დასახელება</t>
  </si>
  <si>
    <t>ხელშეკრულება</t>
  </si>
  <si>
    <t>საქონლის ან მომსახურების მიწოდება</t>
  </si>
  <si>
    <t>შესყიდვის განხორციელების ვადა/თარიღი</t>
  </si>
  <si>
    <t>სსიპ ,,სახელისუფლებო სპეციალური კავშირების სააგენტო“</t>
  </si>
  <si>
    <t>გ.შ.</t>
  </si>
  <si>
    <t>კაბელური ტელევიზია</t>
  </si>
  <si>
    <t>საკანცელარიო საქონელი</t>
  </si>
  <si>
    <t>ხელშეკრულების ღირებულება</t>
  </si>
  <si>
    <t xml:space="preserve">სატელეკომუნიკაციო მომსახურების </t>
  </si>
  <si>
    <t>მოქმედების ვადა</t>
  </si>
  <si>
    <t>შპს ,,სერვ.ჯი“</t>
  </si>
  <si>
    <t>ავტომანქანების რემონტი</t>
  </si>
  <si>
    <t>სხვადასხვა სახის წარმ. დანიშნ.საქონელი</t>
  </si>
  <si>
    <t>საბეჭდი ქაღალდი</t>
  </si>
  <si>
    <t>სატენდერო ღირებულება</t>
  </si>
  <si>
    <t>სახელშეკრულებო თანხა</t>
  </si>
  <si>
    <t>გამარჯვებული</t>
  </si>
  <si>
    <t>შპს ,,ახალი ამბების სააგენტო კაუკასუსნიუსი“</t>
  </si>
  <si>
    <t>სერვერზე ჰოსტინგის გამოყოფა</t>
  </si>
  <si>
    <t>ხელშეკრულების ნომერი</t>
  </si>
  <si>
    <t>სპეცკავშირის სიტემით საკომუნიკაციო მომსახურება</t>
  </si>
  <si>
    <t>პროგრამული უზრუნველყოფა</t>
  </si>
  <si>
    <t>საფინანსო ანალიტიკური სამსახური</t>
  </si>
  <si>
    <t>CMR</t>
  </si>
  <si>
    <t>ე.ტ.</t>
  </si>
  <si>
    <t>მონაწილე პრეტენდენტები</t>
  </si>
  <si>
    <t>განცხადების N</t>
  </si>
  <si>
    <t>საფოსტო მომსახურება</t>
  </si>
  <si>
    <t>შპს ,,ენგადი“</t>
  </si>
  <si>
    <t>კ.ტ</t>
  </si>
  <si>
    <t>სს სილქნეტი</t>
  </si>
  <si>
    <t>cpv</t>
  </si>
  <si>
    <t>ინტერნეტი</t>
  </si>
  <si>
    <t>აგვისტო</t>
  </si>
  <si>
    <t>სექტემბერი</t>
  </si>
  <si>
    <t>ექსკლუზივი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</si>
  <si>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</si>
  <si>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</si>
  <si>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</si>
  <si>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</si>
  <si>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</si>
  <si>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</si>
  <si>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</si>
  <si>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კონსოლიდირებული</t>
  </si>
  <si>
    <t>ელექტრონული ტენდერი</t>
  </si>
  <si>
    <t>31,01,2023</t>
  </si>
  <si>
    <t>ნათურები</t>
  </si>
  <si>
    <t>შპს თეგეტა რითეილი</t>
  </si>
  <si>
    <t>შპს "საქართველოს ფოსტა"</t>
  </si>
  <si>
    <t>კარტრიჯები</t>
  </si>
  <si>
    <t>შპს კომპანია GEOSM</t>
  </si>
  <si>
    <t>მობილური სატელეფონო კავშირის მომსახურებები</t>
  </si>
  <si>
    <t>CPV</t>
  </si>
  <si>
    <t>ოქტომბერი</t>
  </si>
  <si>
    <t>ნოემბერი</t>
  </si>
  <si>
    <t>დეკემბერი</t>
  </si>
  <si>
    <t>6079.08</t>
  </si>
  <si>
    <t>4942.15</t>
  </si>
  <si>
    <t>დარჩენილი</t>
  </si>
  <si>
    <t>3646.25</t>
  </si>
  <si>
    <t>4037.30</t>
  </si>
  <si>
    <t>3714.18</t>
  </si>
  <si>
    <t>4486.30</t>
  </si>
  <si>
    <t>5511.78</t>
  </si>
  <si>
    <t>6060.42</t>
  </si>
  <si>
    <t>კომპიუტერული მოწყობილობები</t>
  </si>
  <si>
    <t>01,03,2023</t>
  </si>
  <si>
    <t>CMR220161511</t>
  </si>
  <si>
    <t>24,11,2022</t>
  </si>
  <si>
    <t>1,01,2023</t>
  </si>
  <si>
    <t>31,12,2023</t>
  </si>
  <si>
    <t>CMR220146876</t>
  </si>
  <si>
    <t>02/386</t>
  </si>
  <si>
    <t>21,12,2022</t>
  </si>
  <si>
    <t>CMR230002767</t>
  </si>
  <si>
    <t>02/387</t>
  </si>
  <si>
    <t>CMR230002772</t>
  </si>
  <si>
    <t>02/388</t>
  </si>
  <si>
    <t>ინფორმაციის განთავსება</t>
  </si>
  <si>
    <t>CMR230004139</t>
  </si>
  <si>
    <t>02/389</t>
  </si>
  <si>
    <t>10,01,2023</t>
  </si>
  <si>
    <t>31,01,2024</t>
  </si>
  <si>
    <t>CMR230004143</t>
  </si>
  <si>
    <t>02/390</t>
  </si>
  <si>
    <t>CMR230005838</t>
  </si>
  <si>
    <t>შპს სუპერი</t>
  </si>
  <si>
    <t>02/391</t>
  </si>
  <si>
    <t>12,01,2023</t>
  </si>
  <si>
    <t>13,01,2023</t>
  </si>
  <si>
    <t>1,03,2023</t>
  </si>
  <si>
    <t>საყვავილე ლარნაკი</t>
  </si>
  <si>
    <t>პირადი ჰიგიენის პროდუქცია</t>
  </si>
  <si>
    <t>CMR230005842</t>
  </si>
  <si>
    <t>შპს გკ ჯგუფი</t>
  </si>
  <si>
    <t>02/392</t>
  </si>
  <si>
    <t>CMR230005859</t>
  </si>
  <si>
    <t>შპს TV ERA</t>
  </si>
  <si>
    <t>02/393</t>
  </si>
  <si>
    <t>გაზეთები</t>
  </si>
  <si>
    <t>CMR230005862</t>
  </si>
  <si>
    <t>შპს ექსპრესი ბათუმი</t>
  </si>
  <si>
    <t xml:space="preserve"> 02/394</t>
  </si>
  <si>
    <t>საწმენდი და საპრიალებელი პროდუქცია</t>
  </si>
  <si>
    <t>CMR230007261</t>
  </si>
  <si>
    <t>ი.მ. ისაკ ნინიძე</t>
  </si>
  <si>
    <t>02/395</t>
  </si>
  <si>
    <t>16,01,2023</t>
  </si>
  <si>
    <t>CMR230016946</t>
  </si>
  <si>
    <t>18,01,2023</t>
  </si>
  <si>
    <t>საყვავილე ლარნაკები</t>
  </si>
  <si>
    <t>CMR230017331</t>
  </si>
  <si>
    <t>შპს გორგია</t>
  </si>
  <si>
    <t>02/396</t>
  </si>
  <si>
    <t>26,01,2023</t>
  </si>
  <si>
    <t>27,01,2023</t>
  </si>
  <si>
    <t>საინფორმაციო ვიდეოფილმების გადაღება</t>
  </si>
  <si>
    <t>CMR230025323</t>
  </si>
  <si>
    <t>ი.მ. გიორგი გოგიტიძე</t>
  </si>
  <si>
    <t xml:space="preserve"> 02/397</t>
  </si>
  <si>
    <t>15,02,2023</t>
  </si>
  <si>
    <t>01,04,2023</t>
  </si>
  <si>
    <t>ბროშურები</t>
  </si>
  <si>
    <t>CMR230027319</t>
  </si>
  <si>
    <t>შპს თეგი</t>
  </si>
  <si>
    <t>02/398</t>
  </si>
  <si>
    <t>01,02,2023</t>
  </si>
  <si>
    <t>06,02,2023</t>
  </si>
  <si>
    <t>CMR230027326</t>
  </si>
  <si>
    <t>შპს ახალი ნათება</t>
  </si>
  <si>
    <t>02/399</t>
  </si>
  <si>
    <t>10,02,2023</t>
  </si>
  <si>
    <t>CMR230027330</t>
  </si>
  <si>
    <t>შპს კანცბუმი</t>
  </si>
  <si>
    <t>02/400</t>
  </si>
  <si>
    <t>ჟალუზები</t>
  </si>
  <si>
    <t>CMR230027346</t>
  </si>
  <si>
    <t>შპს დიო</t>
  </si>
  <si>
    <t>02/401</t>
  </si>
  <si>
    <t>შეკვეთით ნაბეჭდი მასალა</t>
  </si>
  <si>
    <t>CMR230027355</t>
  </si>
  <si>
    <t>შპს პოლიგრაფ-სერვისი</t>
  </si>
  <si>
    <t>02/402</t>
  </si>
  <si>
    <t>CMR230027365</t>
  </si>
  <si>
    <t>შპს ვისტა</t>
  </si>
  <si>
    <t>02/403</t>
  </si>
  <si>
    <t>დროშები</t>
  </si>
  <si>
    <t>CMR230027369</t>
  </si>
  <si>
    <t>შპს არდიექსი</t>
  </si>
  <si>
    <t>02/404</t>
  </si>
  <si>
    <t>ომპიუტერული მოწყობილობების ტექნიკური მომსახურება და შეკეთება</t>
  </si>
  <si>
    <t>CMR230030499</t>
  </si>
  <si>
    <t>შპს გეპა</t>
  </si>
  <si>
    <t>02/405</t>
  </si>
  <si>
    <t>03,02,2023</t>
  </si>
  <si>
    <t>01,05,2023</t>
  </si>
  <si>
    <t>კომპიუტერული მოწყობილობები და აქსესუარები, ქსელები, ხელსაწყოები</t>
  </si>
  <si>
    <t>CMR230030504</t>
  </si>
  <si>
    <t>02/406</t>
  </si>
  <si>
    <t>ჯილდოები</t>
  </si>
  <si>
    <t>CMR230032661</t>
  </si>
  <si>
    <t>შპს ორანიე ლეუ</t>
  </si>
  <si>
    <t>02/407</t>
  </si>
  <si>
    <t>CMR230035986</t>
  </si>
  <si>
    <t>17,02,2023</t>
  </si>
  <si>
    <t>14,02,2023</t>
  </si>
  <si>
    <t>კოდექსი</t>
  </si>
  <si>
    <t>CMR230037586</t>
  </si>
  <si>
    <t>ი.მ. ბადრი გორაძე</t>
  </si>
  <si>
    <t>02/408</t>
  </si>
  <si>
    <t>24,02,2023</t>
  </si>
  <si>
    <t>CMR230038354</t>
  </si>
  <si>
    <t>02/409</t>
  </si>
  <si>
    <t>27,02,2023</t>
  </si>
  <si>
    <t>ავტომანქანების ტექნიკური შემოწმება</t>
  </si>
  <si>
    <t>CMR230038985</t>
  </si>
  <si>
    <t>შპს დიაგნოსტიკა-აჭარა</t>
  </si>
  <si>
    <t>02/410</t>
  </si>
  <si>
    <t>25,12,2023</t>
  </si>
  <si>
    <t>სხვადასხვა საკვები პროდუქტი</t>
  </si>
  <si>
    <t>CMR230038990</t>
  </si>
  <si>
    <t>შპს ETALONI 2012 LTD</t>
  </si>
  <si>
    <t>02/411</t>
  </si>
  <si>
    <t>03,03,2023</t>
  </si>
  <si>
    <t>საჩუქრები და ჯილდოები</t>
  </si>
  <si>
    <t>CMR230038995</t>
  </si>
  <si>
    <t>შპს ბიბლუსი</t>
  </si>
  <si>
    <t>02/412</t>
  </si>
  <si>
    <t>28,02,2023</t>
  </si>
  <si>
    <t>კაპიტალური რემონტი (შეკეთება) და რეკონსტრუქცია</t>
  </si>
  <si>
    <t>CMR230041222</t>
  </si>
  <si>
    <t>შპს იმედი XXI</t>
  </si>
  <si>
    <t>02/413</t>
  </si>
  <si>
    <t>10,03,2023</t>
  </si>
  <si>
    <t>ყვავილების თაიგულები</t>
  </si>
  <si>
    <t>CMR230041402</t>
  </si>
  <si>
    <t>ი.მ. გულნარა ვარშანიძე</t>
  </si>
  <si>
    <t>02/414</t>
  </si>
  <si>
    <t>06,03,2023</t>
  </si>
  <si>
    <t>სპირტიანი სასმელები</t>
  </si>
  <si>
    <t>CMR230041410</t>
  </si>
  <si>
    <t>შპს ტარიელი</t>
  </si>
  <si>
    <t>0 3121210</t>
  </si>
  <si>
    <t>საკონდიტრო ნაწარმი და ნამცხვრები</t>
  </si>
  <si>
    <t>CMR230041415</t>
  </si>
  <si>
    <t>შპს დონა 2005</t>
  </si>
  <si>
    <t>CMR230042171</t>
  </si>
  <si>
    <t>შპს დონა 2006</t>
  </si>
  <si>
    <t>CMR230042106</t>
  </si>
  <si>
    <t>ი. მ.  მერაბ წულუკიძე</t>
  </si>
  <si>
    <t>02/415</t>
  </si>
  <si>
    <t>07,03,2023</t>
  </si>
  <si>
    <t>CMR230043780</t>
  </si>
  <si>
    <t>02/416</t>
  </si>
  <si>
    <t>13,03,2023</t>
  </si>
  <si>
    <t>15,03,2023</t>
  </si>
  <si>
    <t>პაკეტები</t>
  </si>
  <si>
    <t>CMR230046448</t>
  </si>
  <si>
    <t>02/417</t>
  </si>
  <si>
    <t>17,03,2023</t>
  </si>
  <si>
    <t>25,03,2023</t>
  </si>
  <si>
    <t>CMR230046565</t>
  </si>
  <si>
    <t>CMR230049110</t>
  </si>
  <si>
    <t>02/418</t>
  </si>
  <si>
    <t>24,03,2023</t>
  </si>
  <si>
    <t>27,03,2023</t>
  </si>
  <si>
    <t>31,05,2023</t>
  </si>
  <si>
    <t>ტელეფონის აპარატები</t>
  </si>
  <si>
    <t>CMR230053173</t>
  </si>
  <si>
    <t>შპს ზუმერი ჯორჯია</t>
  </si>
  <si>
    <t>02/419</t>
  </si>
  <si>
    <t>03,04,2023</t>
  </si>
  <si>
    <t>05,04,2023</t>
  </si>
  <si>
    <t>01,06,2023</t>
  </si>
  <si>
    <t>CMR230053596</t>
  </si>
  <si>
    <t>02/420</t>
  </si>
  <si>
    <t>04,04,2023</t>
  </si>
  <si>
    <t>CMR230060695</t>
  </si>
  <si>
    <t>21,04,2023</t>
  </si>
  <si>
    <t>CMR230060868</t>
  </si>
  <si>
    <t>02/421</t>
  </si>
  <si>
    <t>24,04,2023</t>
  </si>
  <si>
    <t>CMR230060870</t>
  </si>
  <si>
    <t>02/422</t>
  </si>
  <si>
    <t>CMR230063510</t>
  </si>
  <si>
    <t>02/423</t>
  </si>
  <si>
    <t>27,04,2023</t>
  </si>
  <si>
    <t>28,04,2023</t>
  </si>
  <si>
    <t>CMR230063512</t>
  </si>
  <si>
    <t>02/424</t>
  </si>
  <si>
    <t>CMR230063514</t>
  </si>
  <si>
    <t>02/425</t>
  </si>
  <si>
    <t>14,05,2023</t>
  </si>
  <si>
    <t>კომპიუტერული მოწყობილობები და აქსესუარები, მაგიდის კომბიუტერები (დესკტოპები)</t>
  </si>
  <si>
    <t>CON220000355</t>
  </si>
  <si>
    <t>(შპს) იუჯითი</t>
  </si>
  <si>
    <t>01/71/</t>
  </si>
  <si>
    <t>17,12,2022</t>
  </si>
  <si>
    <t>06,04,2023</t>
  </si>
  <si>
    <t>ავტოტრანსპორტის დაზღვევა</t>
  </si>
  <si>
    <t>CON220000552</t>
  </si>
  <si>
    <t>სს რისკების მართვისა და სადაზღვევო კომპანია გლობალ ბენეფიტს ჯორჯია</t>
  </si>
  <si>
    <t>01/72/</t>
  </si>
  <si>
    <t>16,12,2022</t>
  </si>
  <si>
    <t>01,01-31,12,2023</t>
  </si>
  <si>
    <t>30,04,2024</t>
  </si>
  <si>
    <t>CON220000397</t>
  </si>
  <si>
    <t>მაგთიკომი</t>
  </si>
  <si>
    <t>01/73/</t>
  </si>
  <si>
    <t>01,01,2023</t>
  </si>
  <si>
    <t>03,03,2024</t>
  </si>
  <si>
    <t>ბენზინი</t>
  </si>
  <si>
    <t>CON220000550</t>
  </si>
  <si>
    <t>რომპეტროლ საქართველო</t>
  </si>
  <si>
    <t>01/74/</t>
  </si>
  <si>
    <t>27,12,2023</t>
  </si>
  <si>
    <t xml:space="preserve"> 0 9132000</t>
  </si>
  <si>
    <t>CON220000358</t>
  </si>
  <si>
    <t>გიორგი კანდელაკი - ვესტა</t>
  </si>
  <si>
    <t>01/75/</t>
  </si>
  <si>
    <t>09,01,2023</t>
  </si>
  <si>
    <t>30,06,2023</t>
  </si>
  <si>
    <t>30,07,2023</t>
  </si>
  <si>
    <t>ავტოსატრანსპორტო საშუალებები</t>
  </si>
  <si>
    <t>CON220000629</t>
  </si>
  <si>
    <t>შპს კია საქართველო</t>
  </si>
  <si>
    <t>20,01,2023</t>
  </si>
  <si>
    <t>30,10,2023</t>
  </si>
  <si>
    <t>ზეთი, ნავთობი, ქვანახშირი და ნავთობპროდუქტებ</t>
  </si>
  <si>
    <t>ფილტრი, ნავთობი, ქვანახშირი და ნავთობპროდუქტებ</t>
  </si>
  <si>
    <t>CON220000679</t>
  </si>
  <si>
    <t>01/77/</t>
  </si>
  <si>
    <t>0 9200000</t>
  </si>
  <si>
    <t>სატრანსპორტო საშუალებებისა და მათთან დაკავშირებული მოწყობილობების შეკეთება</t>
  </si>
  <si>
    <t>01/78/</t>
  </si>
  <si>
    <t>31,01,2026</t>
  </si>
  <si>
    <t>ლაზერული პრინტერები</t>
  </si>
  <si>
    <t>CON230000072</t>
  </si>
  <si>
    <t>01/79/</t>
  </si>
  <si>
    <t>16,03,2023</t>
  </si>
  <si>
    <t>31,03,2027</t>
  </si>
  <si>
    <t>UPS</t>
  </si>
  <si>
    <t>01/79-1</t>
  </si>
  <si>
    <t>CON230000090</t>
  </si>
  <si>
    <t>შპს ბედი.ჯი</t>
  </si>
  <si>
    <t>01/80/</t>
  </si>
  <si>
    <t>23,03,2023</t>
  </si>
  <si>
    <t>13,07,2023</t>
  </si>
  <si>
    <t>31,08,2023</t>
  </si>
  <si>
    <t>საბურავები</t>
  </si>
  <si>
    <t>CON230000205</t>
  </si>
  <si>
    <t>01/81/</t>
  </si>
  <si>
    <t>NAT220023485</t>
  </si>
  <si>
    <t>03/34/</t>
  </si>
  <si>
    <t xml:space="preserve"> შპს "საქართველოს ფოსტა"</t>
  </si>
  <si>
    <t>NAT220025037</t>
  </si>
  <si>
    <t>შპს ბონუსი; შპს ჯეო-ავტო; ,,ირბათ-ფ.ნ"</t>
  </si>
  <si>
    <t>,,ირბათ-ფ.ნ"</t>
  </si>
  <si>
    <t>03/35/</t>
  </si>
  <si>
    <t>NAT220027448</t>
  </si>
  <si>
    <t>შპს ალფა ფორვარდი; შპს ადელაინი</t>
  </si>
  <si>
    <t>შპს ადელაინი</t>
  </si>
  <si>
    <t>03/36/</t>
  </si>
  <si>
    <t>NAT230003329</t>
  </si>
  <si>
    <t>03/37/</t>
  </si>
  <si>
    <t>0 3451000</t>
  </si>
  <si>
    <t>ავეჯი</t>
  </si>
  <si>
    <t>NAT230005382</t>
  </si>
  <si>
    <t>თეიმურაზი რუსია; გიორგი კვარაცხელია; შპს ლლთ ჯგუფი; შპს ავეჯილუქს; შპს ნივე ჯგუფი; შპს სტარ გრუპ; შპს ვმგ</t>
  </si>
  <si>
    <t>შპს ვმგ</t>
  </si>
  <si>
    <t>03/38/</t>
  </si>
  <si>
    <t>NAT230010510</t>
  </si>
  <si>
    <t>შპს სავარძელი პლიუსი; შპს ბათუმი ლაივი</t>
  </si>
  <si>
    <t>შპს ბათუმი ლაივი</t>
  </si>
  <si>
    <t>03/39/</t>
  </si>
  <si>
    <t xml:space="preserve"> შპს სავარძელი პლიუსი</t>
  </si>
  <si>
    <t>01/82/</t>
  </si>
  <si>
    <t>01,10,2023</t>
  </si>
  <si>
    <t>30,11,2023</t>
  </si>
  <si>
    <t>CON230000153</t>
  </si>
  <si>
    <t>სავარძლები</t>
  </si>
  <si>
    <t>01/83/</t>
  </si>
  <si>
    <t>27,06,2023</t>
  </si>
  <si>
    <t>02/426</t>
  </si>
  <si>
    <t>CMR230069924</t>
  </si>
  <si>
    <t>16,05,2023</t>
  </si>
  <si>
    <t>01,07,2023</t>
  </si>
  <si>
    <t>ტორტი</t>
  </si>
  <si>
    <t>CMR230071248</t>
  </si>
  <si>
    <t>მსოფლიო ქსელის (www) გვერდის ჰოსტინგი</t>
  </si>
  <si>
    <t>შპს პროსერვისი</t>
  </si>
  <si>
    <t>02/427</t>
  </si>
  <si>
    <t>CMR230069973</t>
  </si>
  <si>
    <t>02/428</t>
  </si>
  <si>
    <t>პროგრამული უზრუნველყოფის შემუშავება ბუღალტრული აღრიცხვისთვის</t>
  </si>
  <si>
    <t>შპს ერთიგონი</t>
  </si>
  <si>
    <t>CMR230072644</t>
  </si>
  <si>
    <t>CMR230073792</t>
  </si>
  <si>
    <t>02/429</t>
  </si>
  <si>
    <t>სიგელი</t>
  </si>
  <si>
    <t xml:space="preserve">შპს ორანიე ლეუ </t>
  </si>
  <si>
    <t>23,05,2023</t>
  </si>
  <si>
    <t>25,05,2023</t>
  </si>
  <si>
    <t>02/430</t>
  </si>
  <si>
    <t>24,05,2023</t>
  </si>
  <si>
    <t>CMR230073836</t>
  </si>
  <si>
    <t>CMR230073839</t>
  </si>
  <si>
    <t>22,05,2023</t>
  </si>
  <si>
    <t>CMR230073848</t>
  </si>
  <si>
    <t>02/431</t>
  </si>
  <si>
    <t>CMR230076417</t>
  </si>
  <si>
    <t>სატრენინგო მომსახურებები</t>
  </si>
  <si>
    <t>სსიპ - ფინანსთა სამინისტროს აკადემია</t>
  </si>
  <si>
    <t>29,05,2023</t>
  </si>
  <si>
    <t>09,06,2023</t>
  </si>
  <si>
    <t>31,07,2023</t>
  </si>
  <si>
    <t>CMR230077576</t>
  </si>
  <si>
    <t>შპს სანაპირო</t>
  </si>
  <si>
    <t xml:space="preserve">რესტორნებისა და კვების საწარმოების მომსახურეობები </t>
  </si>
  <si>
    <t>CMR230077580</t>
  </si>
  <si>
    <t>შპს კოლხური სახლი</t>
  </si>
  <si>
    <t>CMR230077598</t>
  </si>
  <si>
    <t>კედლის კონდიციონერები</t>
  </si>
  <si>
    <t xml:space="preserve">სს ელიტ ელექტრონიქსი </t>
  </si>
  <si>
    <t>02/432</t>
  </si>
  <si>
    <t>10,06,2023</t>
  </si>
  <si>
    <t>CMR230081157</t>
  </si>
  <si>
    <t>02/433</t>
  </si>
  <si>
    <t>08,06,2023</t>
  </si>
  <si>
    <t>12,06,2023</t>
  </si>
  <si>
    <t>01,08,2023</t>
  </si>
  <si>
    <t>02/434</t>
  </si>
  <si>
    <t>16,06,2023</t>
  </si>
  <si>
    <t>04,07,2023</t>
  </si>
  <si>
    <t>01,09,2023</t>
  </si>
  <si>
    <t>CMR230085793</t>
  </si>
  <si>
    <t>CMR230085796</t>
  </si>
  <si>
    <t>მალხაზ ზოიძე</t>
  </si>
  <si>
    <t>02/435</t>
  </si>
  <si>
    <t>19,06,2023</t>
  </si>
  <si>
    <t>23,06,2023</t>
  </si>
  <si>
    <t xml:space="preserve">შენობის მოწყობილობების შეკეთება და ტექნიკური მომსახურება
 </t>
  </si>
  <si>
    <t>CMR230089850</t>
  </si>
  <si>
    <t>CMR230089834</t>
  </si>
  <si>
    <t xml:space="preserve"> ავტომანქანის ხალიჩები</t>
  </si>
  <si>
    <t>02/436</t>
  </si>
  <si>
    <t>15,07,2023</t>
  </si>
  <si>
    <t>30,09,2023</t>
  </si>
  <si>
    <t>CMR230092263</t>
  </si>
  <si>
    <t xml:space="preserve">საჩუქრები </t>
  </si>
  <si>
    <t xml:space="preserve">მაკა წულაძე </t>
  </si>
  <si>
    <t>02/437</t>
  </si>
  <si>
    <t>05,07,2023</t>
  </si>
  <si>
    <t>CMR230092268</t>
  </si>
  <si>
    <t>აუდიტორული მომსახურება</t>
  </si>
  <si>
    <t>შპს რიალ აუდიტი</t>
  </si>
  <si>
    <t>02/438</t>
  </si>
  <si>
    <t>14,07,2023</t>
  </si>
  <si>
    <t>CMR230092272</t>
  </si>
  <si>
    <t>კარები</t>
  </si>
  <si>
    <t>რომან ცისკარაძე</t>
  </si>
  <si>
    <t>02/439</t>
  </si>
  <si>
    <t>25,07,2023</t>
  </si>
  <si>
    <t>25,09,2023</t>
  </si>
  <si>
    <t>CMR230094006</t>
  </si>
  <si>
    <t>შპს იკა</t>
  </si>
  <si>
    <t>შოკოლადის პროდუქტები</t>
  </si>
  <si>
    <t>07,07,2023</t>
  </si>
  <si>
    <t>CMR230094621</t>
  </si>
  <si>
    <t>02/440</t>
  </si>
  <si>
    <t>10,07,2023</t>
  </si>
  <si>
    <t>12,07,2023</t>
  </si>
  <si>
    <t>CMR230097503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</si>
</sst>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&quot; &quot;##0.00"/>
    <numFmt numFmtId="165" formatCode="#&quot; &quot;##0"/>
    <numFmt numFmtId="166" formatCode="##&quot; &quot;##0.00"/>
    <numFmt numFmtId="167" formatCode="###&quot; &quot;##0.00"/>
    <numFmt numFmtId="168" formatCode=".&quot; &quot;##;"/>
    <numFmt numFmtId="169" formatCode="#.&quot; &quot;##0"/>
  </numFmts>
  <fonts count="43" x14ac:knownFonts="1">
    <font>
      <sz val="11"/>
      <color theme="1"/>
      <name val="Calibri"/>
      <family val="2"/>
      <charset val="204"/>
      <scheme val="minor"/>
    </font>
    <font>
      <sz val="14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sz val="10"/>
      <name val="Arial"/>
      <family val="2"/>
      <charset val="204"/>
    </font>
    <font>
      <sz val="10"/>
      <name val="AcadNusx"/>
    </font>
    <font>
      <sz val="10"/>
      <color theme="1"/>
      <name val="AcadNusx"/>
    </font>
    <font>
      <sz val="10"/>
      <name val="Sylfaen"/>
      <family val="1"/>
    </font>
    <font>
      <sz val="10"/>
      <color theme="1"/>
      <name val="Sylfaen"/>
      <family val="1"/>
      <charset val="204"/>
    </font>
    <font>
      <sz val="10"/>
      <name val="Arial Cyr"/>
      <charset val="204"/>
    </font>
    <font>
      <b/>
      <sz val="10"/>
      <color theme="1"/>
      <name val="Sylfaen"/>
      <family val="1"/>
      <charset val="204"/>
    </font>
    <font>
      <sz val="12"/>
      <color indexed="8"/>
      <name val="AcadNusx"/>
    </font>
    <font>
      <sz val="10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sz val="10"/>
      <color theme="4"/>
      <name val="Sylfaen"/>
      <family val="1"/>
    </font>
    <font>
      <sz val="10"/>
      <color theme="4"/>
      <name val="Arial"/>
      <family val="2"/>
      <charset val="204"/>
    </font>
    <font>
      <sz val="12"/>
      <name val="Sylfaen"/>
      <family val="1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8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rgb="FF222222"/>
      <name val="Sylfaen"/>
      <family val="1"/>
      <charset val="204"/>
    </font>
    <font>
      <b/>
      <sz val="14"/>
      <color theme="1"/>
      <name val="Sylfaen"/>
      <family val="1"/>
    </font>
    <font>
      <b/>
      <sz val="12"/>
      <color theme="1"/>
      <name val="AcadNusx"/>
    </font>
    <font>
      <sz val="10"/>
      <color theme="1"/>
      <name val="Verdana"/>
      <family val="2"/>
    </font>
    <font>
      <b/>
      <sz val="9"/>
      <color theme="1"/>
      <name val="Sylfaen"/>
      <family val="1"/>
    </font>
    <font>
      <sz val="9"/>
      <name val="Arial"/>
      <family val="2"/>
      <charset val="204"/>
    </font>
    <font>
      <sz val="12"/>
      <color theme="1"/>
      <name val="Sylfaen"/>
      <family val="1"/>
      <charset val="204"/>
    </font>
    <font>
      <sz val="10"/>
      <color theme="4" tint="-0.249977111117893"/>
      <name val="AcadNusx"/>
    </font>
    <font>
      <sz val="10"/>
      <color theme="4" tint="-0.249977111117893"/>
      <name val="Sylfaen"/>
      <family val="1"/>
    </font>
    <font>
      <sz val="12"/>
      <color theme="4" tint="-0.249977111117893"/>
      <name val="Sylfaen"/>
      <family val="1"/>
    </font>
    <font>
      <sz val="10"/>
      <color rgb="FF000000"/>
      <name val="Sylfaen"/>
      <family val="1"/>
      <charset val="204"/>
    </font>
    <font>
      <sz val="10"/>
      <color rgb="FF363636"/>
      <name val="Sylfaen"/>
      <family val="1"/>
      <charset val="204"/>
    </font>
    <font>
      <sz val="11"/>
      <color rgb="FF363636"/>
      <name val="Sylfaen"/>
      <family val="1"/>
      <charset val="204"/>
    </font>
    <font>
      <b/>
      <sz val="11"/>
      <name val="Sylfaen"/>
      <family val="1"/>
      <charset val="204"/>
    </font>
    <font>
      <sz val="10"/>
      <color rgb="FFFF000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05">
    <xf numFmtId="0" fontId="0" fillId="0" borderId="0" xfId="0"/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6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164" fontId="10" fillId="0" borderId="18" xfId="0" applyNumberFormat="1" applyFont="1" applyFill="1" applyBorder="1" applyAlignment="1">
      <alignment horizontal="center" vertical="center" textRotation="90" wrapText="1"/>
    </xf>
    <xf numFmtId="164" fontId="10" fillId="0" borderId="20" xfId="0" applyNumberFormat="1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10" fillId="0" borderId="6" xfId="0" applyNumberFormat="1" applyFont="1" applyFill="1" applyBorder="1" applyAlignment="1">
      <alignment horizontal="center" vertical="center" textRotation="90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5" fontId="24" fillId="3" borderId="5" xfId="1" applyNumberFormat="1" applyFont="1" applyFill="1" applyBorder="1" applyAlignment="1">
      <alignment vertical="center" wrapText="1"/>
    </xf>
    <xf numFmtId="165" fontId="24" fillId="3" borderId="4" xfId="1" applyNumberFormat="1" applyFont="1" applyFill="1" applyBorder="1" applyAlignment="1">
      <alignment vertical="center" wrapText="1"/>
    </xf>
    <xf numFmtId="0" fontId="0" fillId="0" borderId="0" xfId="0" applyNumberFormat="1"/>
    <xf numFmtId="0" fontId="13" fillId="5" borderId="13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166" fontId="3" fillId="5" borderId="21" xfId="0" applyNumberFormat="1" applyFont="1" applyFill="1" applyBorder="1" applyAlignment="1">
      <alignment horizontal="center" vertical="center" wrapText="1"/>
    </xf>
    <xf numFmtId="165" fontId="23" fillId="5" borderId="4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1" fillId="5" borderId="2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168" fontId="23" fillId="5" borderId="4" xfId="0" applyNumberFormat="1" applyFont="1" applyFill="1" applyBorder="1" applyAlignment="1">
      <alignment horizontal="center" vertical="center" wrapText="1"/>
    </xf>
    <xf numFmtId="168" fontId="13" fillId="5" borderId="4" xfId="0" applyNumberFormat="1" applyFont="1" applyFill="1" applyBorder="1" applyAlignment="1">
      <alignment horizontal="center" vertical="center" wrapText="1"/>
    </xf>
    <xf numFmtId="168" fontId="13" fillId="5" borderId="2" xfId="0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vertical="center" wrapText="1"/>
    </xf>
    <xf numFmtId="165" fontId="12" fillId="5" borderId="2" xfId="1" applyNumberFormat="1" applyFont="1" applyFill="1" applyBorder="1" applyAlignment="1">
      <alignment horizontal="center" vertical="center" wrapText="1"/>
    </xf>
    <xf numFmtId="165" fontId="8" fillId="5" borderId="2" xfId="1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0" fontId="34" fillId="5" borderId="2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166" fontId="8" fillId="5" borderId="21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5" fontId="8" fillId="5" borderId="0" xfId="1" applyNumberFormat="1" applyFont="1" applyFill="1" applyBorder="1" applyAlignment="1">
      <alignment horizontal="center" vertical="center" wrapText="1"/>
    </xf>
    <xf numFmtId="0" fontId="37" fillId="5" borderId="2" xfId="0" applyNumberFormat="1" applyFont="1" applyFill="1" applyBorder="1" applyAlignment="1">
      <alignment horizontal="center" vertical="center" wrapText="1"/>
    </xf>
    <xf numFmtId="0" fontId="21" fillId="5" borderId="2" xfId="0" applyNumberFormat="1" applyFont="1" applyFill="1" applyBorder="1" applyAlignment="1">
      <alignment horizontal="center" vertical="center" wrapText="1"/>
    </xf>
    <xf numFmtId="166" fontId="12" fillId="5" borderId="21" xfId="0" applyNumberFormat="1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164" fontId="12" fillId="5" borderId="9" xfId="0" applyNumberFormat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left" vertical="center" wrapText="1"/>
    </xf>
    <xf numFmtId="165" fontId="12" fillId="6" borderId="2" xfId="1" applyNumberFormat="1" applyFont="1" applyFill="1" applyBorder="1" applyAlignment="1">
      <alignment horizontal="center" vertical="center" wrapText="1"/>
    </xf>
    <xf numFmtId="165" fontId="12" fillId="6" borderId="2" xfId="1" applyNumberFormat="1" applyFont="1" applyFill="1" applyBorder="1" applyAlignment="1">
      <alignment horizontal="left" vertical="center" wrapText="1"/>
    </xf>
    <xf numFmtId="17" fontId="12" fillId="6" borderId="2" xfId="1" applyNumberFormat="1" applyFont="1" applyFill="1" applyBorder="1" applyAlignment="1">
      <alignment horizontal="center" vertical="center" wrapText="1"/>
    </xf>
    <xf numFmtId="14" fontId="12" fillId="6" borderId="2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166" fontId="12" fillId="6" borderId="2" xfId="1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vertical="center" wrapText="1"/>
    </xf>
    <xf numFmtId="0" fontId="12" fillId="6" borderId="6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34" fillId="6" borderId="2" xfId="0" applyNumberFormat="1" applyFont="1" applyFill="1" applyBorder="1" applyAlignment="1">
      <alignment horizontal="center" vertical="center" wrapText="1"/>
    </xf>
    <xf numFmtId="166" fontId="8" fillId="6" borderId="21" xfId="0" applyNumberFormat="1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/>
    </xf>
    <xf numFmtId="0" fontId="39" fillId="6" borderId="0" xfId="0" applyFont="1" applyFill="1" applyAlignment="1">
      <alignment horizontal="center" vertical="center"/>
    </xf>
    <xf numFmtId="0" fontId="39" fillId="6" borderId="0" xfId="0" applyFont="1" applyFill="1"/>
    <xf numFmtId="167" fontId="8" fillId="6" borderId="2" xfId="0" applyNumberFormat="1" applyFont="1" applyFill="1" applyBorder="1" applyAlignment="1">
      <alignment horizontal="center" vertical="center" wrapText="1"/>
    </xf>
    <xf numFmtId="0" fontId="12" fillId="6" borderId="2" xfId="0" applyNumberFormat="1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65" fontId="25" fillId="6" borderId="2" xfId="1" applyNumberFormat="1" applyFont="1" applyFill="1" applyBorder="1" applyAlignment="1">
      <alignment horizontal="center" vertical="center" wrapText="1"/>
    </xf>
    <xf numFmtId="0" fontId="17" fillId="6" borderId="2" xfId="0" applyNumberFormat="1" applyFont="1" applyFill="1" applyBorder="1" applyAlignment="1">
      <alignment horizontal="center" vertical="center" wrapText="1"/>
    </xf>
    <xf numFmtId="166" fontId="3" fillId="6" borderId="21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 wrapText="1"/>
    </xf>
    <xf numFmtId="165" fontId="4" fillId="6" borderId="2" xfId="1" applyNumberFormat="1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5" fontId="12" fillId="7" borderId="2" xfId="1" applyNumberFormat="1" applyFont="1" applyFill="1" applyBorder="1" applyAlignment="1">
      <alignment horizontal="center" vertical="center" wrapText="1"/>
    </xf>
    <xf numFmtId="165" fontId="8" fillId="7" borderId="2" xfId="1" applyNumberFormat="1" applyFont="1" applyFill="1" applyBorder="1" applyAlignment="1">
      <alignment horizontal="center" vertical="center" wrapText="1"/>
    </xf>
    <xf numFmtId="0" fontId="8" fillId="7" borderId="2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164" fontId="10" fillId="8" borderId="8" xfId="0" applyNumberFormat="1" applyFont="1" applyFill="1" applyBorder="1" applyAlignment="1">
      <alignment horizontal="center" vertical="center" textRotation="90" wrapText="1"/>
    </xf>
    <xf numFmtId="164" fontId="10" fillId="8" borderId="9" xfId="0" applyNumberFormat="1" applyFont="1" applyFill="1" applyBorder="1" applyAlignment="1">
      <alignment horizontal="center" vertical="center" textRotation="90" wrapText="1"/>
    </xf>
    <xf numFmtId="165" fontId="13" fillId="8" borderId="4" xfId="0" applyNumberFormat="1" applyFont="1" applyFill="1" applyBorder="1" applyAlignment="1">
      <alignment horizontal="center" vertical="center" wrapText="1"/>
    </xf>
    <xf numFmtId="165" fontId="33" fillId="8" borderId="2" xfId="1" applyNumberFormat="1" applyFont="1" applyFill="1" applyBorder="1" applyAlignment="1">
      <alignment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164" fontId="2" fillId="8" borderId="4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left" vertical="center" wrapText="1"/>
    </xf>
    <xf numFmtId="165" fontId="25" fillId="5" borderId="6" xfId="1" applyNumberFormat="1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vertical="center" wrapText="1"/>
    </xf>
    <xf numFmtId="0" fontId="19" fillId="5" borderId="6" xfId="0" applyNumberFormat="1" applyFont="1" applyFill="1" applyBorder="1" applyAlignment="1">
      <alignment horizontal="center" vertical="center" wrapText="1"/>
    </xf>
    <xf numFmtId="14" fontId="36" fillId="5" borderId="6" xfId="0" applyNumberFormat="1" applyFont="1" applyFill="1" applyBorder="1" applyAlignment="1">
      <alignment horizontal="center" vertical="center" wrapText="1"/>
    </xf>
    <xf numFmtId="14" fontId="19" fillId="5" borderId="6" xfId="0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165" fontId="4" fillId="5" borderId="6" xfId="1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2" fontId="8" fillId="8" borderId="4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65" fontId="14" fillId="7" borderId="2" xfId="1" applyNumberFormat="1" applyFont="1" applyFill="1" applyBorder="1" applyAlignment="1">
      <alignment horizontal="center" vertical="center" wrapText="1"/>
    </xf>
    <xf numFmtId="165" fontId="10" fillId="7" borderId="2" xfId="1" applyNumberFormat="1" applyFont="1" applyFill="1" applyBorder="1" applyAlignment="1">
      <alignment horizontal="center" vertical="center" wrapText="1"/>
    </xf>
    <xf numFmtId="0" fontId="10" fillId="7" borderId="2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164" fontId="10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6" fontId="8" fillId="5" borderId="5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14" fontId="19" fillId="5" borderId="25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14" fontId="7" fillId="5" borderId="25" xfId="0" applyNumberFormat="1" applyFont="1" applyFill="1" applyBorder="1" applyAlignment="1">
      <alignment horizontal="center" vertical="center" wrapText="1"/>
    </xf>
    <xf numFmtId="165" fontId="41" fillId="8" borderId="4" xfId="0" applyNumberFormat="1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vertical="center" wrapText="1"/>
    </xf>
    <xf numFmtId="169" fontId="23" fillId="5" borderId="4" xfId="0" applyNumberFormat="1" applyFont="1" applyFill="1" applyBorder="1" applyAlignment="1">
      <alignment horizontal="center" vertical="center" wrapText="1"/>
    </xf>
    <xf numFmtId="169" fontId="13" fillId="5" borderId="4" xfId="0" applyNumberFormat="1" applyFont="1" applyFill="1" applyBorder="1" applyAlignment="1">
      <alignment horizontal="center" vertical="center" wrapText="1"/>
    </xf>
    <xf numFmtId="166" fontId="42" fillId="6" borderId="21" xfId="0" applyNumberFormat="1" applyFont="1" applyFill="1" applyBorder="1" applyAlignment="1">
      <alignment horizontal="center" vertical="center" wrapText="1"/>
    </xf>
    <xf numFmtId="164" fontId="42" fillId="8" borderId="2" xfId="0" applyNumberFormat="1" applyFont="1" applyFill="1" applyBorder="1" applyAlignment="1">
      <alignment horizontal="center" vertical="center" wrapText="1"/>
    </xf>
    <xf numFmtId="14" fontId="36" fillId="5" borderId="1" xfId="0" applyNumberFormat="1" applyFont="1" applyFill="1" applyBorder="1" applyAlignment="1">
      <alignment horizontal="center" vertical="center" wrapText="1"/>
    </xf>
    <xf numFmtId="14" fontId="36" fillId="5" borderId="6" xfId="0" applyNumberFormat="1" applyFont="1" applyFill="1" applyBorder="1" applyAlignment="1">
      <alignment horizontal="center" vertical="center" wrapText="1"/>
    </xf>
    <xf numFmtId="14" fontId="19" fillId="5" borderId="1" xfId="0" applyNumberFormat="1" applyFont="1" applyFill="1" applyBorder="1" applyAlignment="1">
      <alignment horizontal="center" vertical="center" wrapText="1"/>
    </xf>
    <xf numFmtId="14" fontId="19" fillId="5" borderId="6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35" fillId="5" borderId="1" xfId="1" applyFont="1" applyFill="1" applyBorder="1" applyAlignment="1">
      <alignment horizontal="left" vertical="center" wrapText="1"/>
    </xf>
    <xf numFmtId="0" fontId="35" fillId="5" borderId="6" xfId="1" applyFont="1" applyFill="1" applyBorder="1" applyAlignment="1">
      <alignment horizontal="left" vertical="center" wrapText="1"/>
    </xf>
    <xf numFmtId="165" fontId="20" fillId="5" borderId="1" xfId="1" applyNumberFormat="1" applyFont="1" applyFill="1" applyBorder="1" applyAlignment="1">
      <alignment horizontal="center" vertical="center" wrapText="1"/>
    </xf>
    <xf numFmtId="165" fontId="20" fillId="5" borderId="6" xfId="1" applyNumberFormat="1" applyFont="1" applyFill="1" applyBorder="1" applyAlignment="1">
      <alignment horizontal="center" vertical="center" wrapText="1"/>
    </xf>
    <xf numFmtId="165" fontId="25" fillId="5" borderId="1" xfId="1" applyNumberFormat="1" applyFont="1" applyFill="1" applyBorder="1" applyAlignment="1">
      <alignment horizontal="center" vertical="center" wrapText="1"/>
    </xf>
    <xf numFmtId="165" fontId="25" fillId="5" borderId="6" xfId="1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vertical="center" wrapText="1"/>
    </xf>
    <xf numFmtId="0" fontId="35" fillId="5" borderId="6" xfId="0" applyFont="1" applyFill="1" applyBorder="1" applyAlignment="1">
      <alignment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19" fillId="5" borderId="6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165" fontId="12" fillId="6" borderId="1" xfId="1" applyNumberFormat="1" applyFont="1" applyFill="1" applyBorder="1" applyAlignment="1">
      <alignment horizontal="center" vertical="center" wrapText="1"/>
    </xf>
    <xf numFmtId="165" fontId="12" fillId="6" borderId="6" xfId="1" applyNumberFormat="1" applyFont="1" applyFill="1" applyBorder="1" applyAlignment="1">
      <alignment horizontal="center" vertical="center" wrapText="1"/>
    </xf>
    <xf numFmtId="165" fontId="8" fillId="6" borderId="1" xfId="1" applyNumberFormat="1" applyFont="1" applyFill="1" applyBorder="1" applyAlignment="1">
      <alignment horizontal="center" vertical="center" wrapText="1"/>
    </xf>
    <xf numFmtId="165" fontId="8" fillId="6" borderId="6" xfId="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32" fillId="0" borderId="6" xfId="0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27" fillId="0" borderId="6" xfId="0" applyFont="1" applyFill="1" applyBorder="1" applyAlignment="1">
      <alignment horizontal="center" vertical="center" textRotation="90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2" fillId="5" borderId="6" xfId="1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165" fontId="24" fillId="3" borderId="3" xfId="1" applyNumberFormat="1" applyFont="1" applyFill="1" applyBorder="1" applyAlignment="1">
      <alignment horizontal="center" vertical="center" wrapText="1"/>
    </xf>
    <xf numFmtId="165" fontId="24" fillId="3" borderId="5" xfId="1" applyNumberFormat="1" applyFont="1" applyFill="1" applyBorder="1" applyAlignment="1">
      <alignment horizontal="center" vertical="center" wrapText="1"/>
    </xf>
    <xf numFmtId="165" fontId="24" fillId="3" borderId="4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165" fontId="12" fillId="5" borderId="23" xfId="1" applyNumberFormat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165" fontId="8" fillId="5" borderId="23" xfId="1" applyNumberFormat="1" applyFont="1" applyFill="1" applyBorder="1" applyAlignment="1">
      <alignment horizontal="center" vertical="center" wrapText="1"/>
    </xf>
    <xf numFmtId="165" fontId="8" fillId="5" borderId="6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5" borderId="23" xfId="0" applyNumberFormat="1" applyFont="1" applyFill="1" applyBorder="1" applyAlignment="1">
      <alignment horizontal="center" vertical="center" wrapText="1"/>
    </xf>
    <xf numFmtId="0" fontId="8" fillId="5" borderId="6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2" fillId="5" borderId="23" xfId="0" applyNumberFormat="1" applyFont="1" applyFill="1" applyBorder="1" applyAlignment="1">
      <alignment horizontal="center" vertical="center" wrapText="1"/>
    </xf>
    <xf numFmtId="14" fontId="12" fillId="5" borderId="6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8" fillId="5" borderId="23" xfId="0" applyNumberFormat="1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4" fillId="5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92"/>
  <sheetViews>
    <sheetView tabSelected="1" view="pageBreakPreview" topLeftCell="A5" zoomScaleSheetLayoutView="100" workbookViewId="0">
      <selection activeCell="U98" sqref="U98"/>
    </sheetView>
  </sheetViews>
  <sheetFormatPr defaultRowHeight="18" x14ac:dyDescent="0.25"/>
  <cols>
    <col min="1" max="1" width="5" style="68" customWidth="1"/>
    <col min="2" max="2" width="38.140625" style="15" customWidth="1"/>
    <col min="3" max="3" width="12.5703125" style="12" customWidth="1"/>
    <col min="4" max="4" width="19" style="66" customWidth="1"/>
    <col min="5" max="5" width="25" style="1" customWidth="1"/>
    <col min="6" max="6" width="15.28515625" style="53" customWidth="1"/>
    <col min="7" max="7" width="14" style="11" customWidth="1"/>
    <col min="8" max="8" width="15" style="11" customWidth="1"/>
    <col min="9" max="9" width="15.140625" style="11" customWidth="1"/>
    <col min="10" max="10" width="24.140625" style="29" customWidth="1"/>
    <col min="11" max="11" width="17.140625" style="46" customWidth="1"/>
    <col min="12" max="12" width="19.42578125" style="192" customWidth="1"/>
    <col min="13" max="13" width="11.7109375" style="2" customWidth="1"/>
    <col min="14" max="14" width="9.7109375" style="2" customWidth="1"/>
    <col min="15" max="15" width="10.85546875" style="6" customWidth="1"/>
    <col min="16" max="16" width="10.42578125" style="6" customWidth="1"/>
    <col min="17" max="17" width="11.5703125" style="6" customWidth="1"/>
    <col min="18" max="18" width="17.140625" style="6" customWidth="1"/>
    <col min="19" max="19" width="16.7109375" style="6" customWidth="1"/>
    <col min="20" max="20" width="13" style="6" customWidth="1"/>
    <col min="21" max="24" width="9.5703125" style="6" customWidth="1"/>
    <col min="25" max="25" width="9" style="6" hidden="1" customWidth="1"/>
    <col min="26" max="26" width="0" style="6" hidden="1" customWidth="1"/>
    <col min="27" max="28" width="9.28515625" style="6" customWidth="1"/>
    <col min="29" max="29" width="10.5703125" style="6" customWidth="1"/>
    <col min="30" max="16384" width="9.140625" style="6"/>
  </cols>
  <sheetData>
    <row r="1" spans="1:25" ht="21.75" hidden="1" customHeight="1" x14ac:dyDescent="0.25">
      <c r="A1" s="80"/>
      <c r="B1" s="34"/>
      <c r="C1" s="34"/>
      <c r="D1" s="69"/>
      <c r="E1" s="34"/>
      <c r="F1" s="51"/>
      <c r="G1" s="35"/>
      <c r="H1" s="34"/>
      <c r="I1" s="35"/>
      <c r="J1" s="36"/>
      <c r="K1" s="37"/>
      <c r="L1" s="182"/>
      <c r="M1" s="7"/>
      <c r="N1" s="3"/>
    </row>
    <row r="2" spans="1:25" ht="21.75" hidden="1" customHeight="1" x14ac:dyDescent="0.25">
      <c r="A2" s="81"/>
      <c r="B2" s="4"/>
      <c r="C2" s="4"/>
      <c r="D2" s="82"/>
      <c r="E2" s="4"/>
      <c r="F2" s="52"/>
      <c r="G2" s="8"/>
      <c r="H2" s="4"/>
      <c r="I2" s="8"/>
      <c r="J2" s="8"/>
      <c r="K2" s="38"/>
      <c r="L2" s="183"/>
      <c r="M2" s="8"/>
      <c r="N2" s="4"/>
    </row>
    <row r="3" spans="1:25" ht="21.75" hidden="1" customHeight="1" x14ac:dyDescent="0.25">
      <c r="A3" s="81"/>
      <c r="B3" s="4"/>
      <c r="C3" s="4"/>
      <c r="D3" s="82"/>
      <c r="E3" s="4"/>
      <c r="F3" s="52"/>
      <c r="G3" s="8"/>
      <c r="H3" s="4"/>
      <c r="I3" s="8"/>
      <c r="J3" s="8"/>
      <c r="K3" s="38"/>
      <c r="L3" s="183"/>
      <c r="M3" s="8"/>
      <c r="N3" s="4"/>
    </row>
    <row r="4" spans="1:25" s="10" customFormat="1" ht="21.75" hidden="1" customHeight="1" x14ac:dyDescent="0.25">
      <c r="A4" s="68"/>
      <c r="B4" s="1"/>
      <c r="C4" s="1"/>
      <c r="D4" s="66"/>
      <c r="E4" s="1"/>
      <c r="F4" s="53"/>
      <c r="G4" s="11"/>
      <c r="H4" s="1"/>
      <c r="I4" s="11"/>
      <c r="J4" s="29"/>
      <c r="K4" s="39"/>
      <c r="L4" s="184"/>
      <c r="M4" s="11"/>
      <c r="N4" s="1"/>
    </row>
    <row r="5" spans="1:25" s="10" customFormat="1" ht="63" customHeight="1" x14ac:dyDescent="0.25">
      <c r="A5" s="40"/>
      <c r="B5" s="22"/>
      <c r="C5" s="22"/>
      <c r="D5" s="70"/>
      <c r="E5" s="47"/>
      <c r="F5" s="54"/>
      <c r="G5" s="22"/>
      <c r="H5" s="22"/>
      <c r="I5" s="22"/>
      <c r="J5" s="30"/>
      <c r="K5" s="41"/>
      <c r="L5" s="185"/>
      <c r="M5" s="63"/>
      <c r="N5" s="63"/>
      <c r="O5" s="63"/>
      <c r="P5" s="63"/>
      <c r="Q5" s="63"/>
      <c r="R5" s="22"/>
      <c r="S5" s="22"/>
      <c r="T5" s="22"/>
      <c r="U5" s="22"/>
      <c r="V5" s="22"/>
      <c r="W5" s="22"/>
      <c r="X5" s="22"/>
      <c r="Y5" s="22"/>
    </row>
    <row r="6" spans="1:25" ht="64.5" customHeight="1" x14ac:dyDescent="0.25">
      <c r="A6" s="71"/>
      <c r="B6" s="23" t="s">
        <v>0</v>
      </c>
      <c r="C6" s="20" t="s">
        <v>1</v>
      </c>
      <c r="D6" s="20" t="s">
        <v>26</v>
      </c>
      <c r="E6" s="23" t="s">
        <v>2</v>
      </c>
      <c r="F6" s="55" t="s">
        <v>3</v>
      </c>
      <c r="G6" s="25" t="s">
        <v>5</v>
      </c>
      <c r="H6" s="18" t="s">
        <v>4</v>
      </c>
      <c r="I6" s="27" t="s">
        <v>12</v>
      </c>
      <c r="J6" s="31" t="s">
        <v>34</v>
      </c>
      <c r="K6" s="42" t="s">
        <v>10</v>
      </c>
      <c r="L6" s="186"/>
      <c r="M6" s="266" t="s">
        <v>39</v>
      </c>
      <c r="N6" s="266" t="s">
        <v>40</v>
      </c>
      <c r="O6" s="266" t="s">
        <v>41</v>
      </c>
      <c r="P6" s="266" t="s">
        <v>42</v>
      </c>
      <c r="Q6" s="266" t="s">
        <v>43</v>
      </c>
      <c r="R6" s="264" t="s">
        <v>44</v>
      </c>
      <c r="S6" s="264" t="s">
        <v>45</v>
      </c>
      <c r="T6" s="264" t="s">
        <v>36</v>
      </c>
      <c r="U6" s="264" t="s">
        <v>37</v>
      </c>
      <c r="V6" s="264" t="s">
        <v>56</v>
      </c>
      <c r="W6" s="264" t="s">
        <v>57</v>
      </c>
      <c r="X6" s="264" t="s">
        <v>58</v>
      </c>
      <c r="Y6" s="49"/>
    </row>
    <row r="7" spans="1:25" ht="81" customHeight="1" x14ac:dyDescent="0.25">
      <c r="A7" s="72"/>
      <c r="B7" s="24"/>
      <c r="C7" s="21"/>
      <c r="D7" s="74"/>
      <c r="E7" s="24"/>
      <c r="F7" s="56"/>
      <c r="G7" s="26"/>
      <c r="H7" s="19"/>
      <c r="I7" s="28"/>
      <c r="J7" s="32"/>
      <c r="K7" s="43"/>
      <c r="L7" s="187"/>
      <c r="M7" s="267"/>
      <c r="N7" s="267"/>
      <c r="O7" s="267"/>
      <c r="P7" s="267"/>
      <c r="Q7" s="267"/>
      <c r="R7" s="265"/>
      <c r="S7" s="265"/>
      <c r="T7" s="265"/>
      <c r="U7" s="265"/>
      <c r="V7" s="265"/>
      <c r="W7" s="265"/>
      <c r="X7" s="265"/>
      <c r="Y7" s="19"/>
    </row>
    <row r="8" spans="1:25" ht="27.75" customHeight="1" x14ac:dyDescent="0.25">
      <c r="A8" s="44"/>
      <c r="B8" s="14">
        <v>2</v>
      </c>
      <c r="C8" s="5">
        <v>3</v>
      </c>
      <c r="D8" s="50">
        <v>4</v>
      </c>
      <c r="E8" s="48">
        <v>5</v>
      </c>
      <c r="F8" s="57">
        <v>6</v>
      </c>
      <c r="G8" s="9">
        <v>7</v>
      </c>
      <c r="H8" s="9">
        <v>8</v>
      </c>
      <c r="I8" s="9">
        <v>9</v>
      </c>
      <c r="J8" s="33"/>
      <c r="K8" s="45">
        <v>10</v>
      </c>
      <c r="L8" s="188"/>
      <c r="M8" s="64"/>
      <c r="N8" s="64"/>
      <c r="O8" s="65"/>
      <c r="P8" s="65"/>
      <c r="Q8" s="65"/>
      <c r="R8" s="9"/>
      <c r="S8" s="9"/>
      <c r="T8" s="9"/>
      <c r="U8" s="9"/>
      <c r="V8" s="9"/>
      <c r="W8" s="9"/>
      <c r="X8" s="9"/>
      <c r="Y8" s="9"/>
    </row>
    <row r="9" spans="1:25" s="100" customFormat="1" ht="27.75" customHeight="1" x14ac:dyDescent="0.25">
      <c r="A9" s="87">
        <v>1</v>
      </c>
      <c r="B9" s="88" t="s">
        <v>24</v>
      </c>
      <c r="C9" s="89" t="s">
        <v>7</v>
      </c>
      <c r="D9" s="90" t="s">
        <v>74</v>
      </c>
      <c r="E9" s="91" t="s">
        <v>25</v>
      </c>
      <c r="F9" s="92"/>
      <c r="G9" s="93" t="s">
        <v>71</v>
      </c>
      <c r="H9" s="94" t="s">
        <v>72</v>
      </c>
      <c r="I9" s="95" t="s">
        <v>73</v>
      </c>
      <c r="J9" s="96">
        <v>48900000</v>
      </c>
      <c r="K9" s="97">
        <v>7400</v>
      </c>
      <c r="L9" s="188">
        <f>K9-M9-N9-O9-P9-Q9-R9-S9-T9-U9-V9-W9-X9</f>
        <v>3668.6</v>
      </c>
      <c r="M9" s="230">
        <v>619.79999999999995</v>
      </c>
      <c r="N9" s="230">
        <v>562.79999999999995</v>
      </c>
      <c r="O9" s="230">
        <v>635.4</v>
      </c>
      <c r="P9" s="230">
        <v>627.29999999999995</v>
      </c>
      <c r="Q9" s="230">
        <v>651</v>
      </c>
      <c r="R9" s="231">
        <v>635.1</v>
      </c>
      <c r="S9" s="99"/>
      <c r="T9" s="99"/>
      <c r="U9" s="99"/>
      <c r="V9" s="99"/>
      <c r="W9" s="99"/>
      <c r="X9" s="99"/>
      <c r="Y9" s="99"/>
    </row>
    <row r="10" spans="1:25" s="100" customFormat="1" ht="27.75" customHeight="1" x14ac:dyDescent="0.25">
      <c r="A10" s="87">
        <v>2</v>
      </c>
      <c r="B10" s="101" t="s">
        <v>23</v>
      </c>
      <c r="C10" s="89" t="s">
        <v>38</v>
      </c>
      <c r="D10" s="102" t="s">
        <v>70</v>
      </c>
      <c r="E10" s="101" t="s">
        <v>6</v>
      </c>
      <c r="F10" s="92" t="s">
        <v>75</v>
      </c>
      <c r="G10" s="93" t="s">
        <v>76</v>
      </c>
      <c r="H10" s="94" t="s">
        <v>72</v>
      </c>
      <c r="I10" s="95">
        <v>45322</v>
      </c>
      <c r="J10" s="96">
        <v>64200000</v>
      </c>
      <c r="K10" s="97">
        <v>885</v>
      </c>
      <c r="L10" s="188">
        <f t="shared" ref="L10:L81" si="0">K10-M10-N10-O10-P10-Q10-R10-S10-T10-U10-V10-W10-X10</f>
        <v>442.5</v>
      </c>
      <c r="M10" s="104">
        <v>73.75</v>
      </c>
      <c r="N10" s="104">
        <v>73.75</v>
      </c>
      <c r="O10" s="104">
        <v>73.75</v>
      </c>
      <c r="P10" s="104">
        <v>73.75</v>
      </c>
      <c r="Q10" s="104">
        <v>73.75</v>
      </c>
      <c r="R10" s="104">
        <v>73.75</v>
      </c>
      <c r="S10" s="99"/>
      <c r="T10" s="99"/>
      <c r="U10" s="99"/>
      <c r="V10" s="99"/>
      <c r="W10" s="99"/>
      <c r="X10" s="99"/>
      <c r="Y10" s="99"/>
    </row>
    <row r="11" spans="1:25" s="100" customFormat="1" ht="27.75" customHeight="1" x14ac:dyDescent="0.25">
      <c r="A11" s="87">
        <v>3</v>
      </c>
      <c r="B11" s="88" t="s">
        <v>35</v>
      </c>
      <c r="C11" s="89" t="s">
        <v>7</v>
      </c>
      <c r="D11" s="90" t="s">
        <v>77</v>
      </c>
      <c r="E11" s="91" t="s">
        <v>33</v>
      </c>
      <c r="F11" s="92" t="s">
        <v>78</v>
      </c>
      <c r="G11" s="93">
        <v>44923</v>
      </c>
      <c r="H11" s="94">
        <v>45291</v>
      </c>
      <c r="I11" s="95">
        <v>45322</v>
      </c>
      <c r="J11" s="96">
        <v>72400000</v>
      </c>
      <c r="K11" s="97">
        <v>4680</v>
      </c>
      <c r="L11" s="188">
        <f t="shared" si="0"/>
        <v>2340</v>
      </c>
      <c r="M11" s="98">
        <v>390</v>
      </c>
      <c r="N11" s="98">
        <v>390</v>
      </c>
      <c r="O11" s="98">
        <v>390</v>
      </c>
      <c r="P11" s="98">
        <v>390</v>
      </c>
      <c r="Q11" s="98">
        <v>390</v>
      </c>
      <c r="R11" s="98">
        <v>390</v>
      </c>
      <c r="S11" s="99"/>
      <c r="T11" s="99"/>
      <c r="U11" s="99"/>
      <c r="V11" s="99"/>
      <c r="W11" s="99"/>
      <c r="X11" s="99"/>
      <c r="Y11" s="99"/>
    </row>
    <row r="12" spans="1:25" s="100" customFormat="1" ht="27.75" customHeight="1" x14ac:dyDescent="0.25">
      <c r="A12" s="87">
        <v>4</v>
      </c>
      <c r="B12" s="88" t="s">
        <v>11</v>
      </c>
      <c r="C12" s="89" t="s">
        <v>7</v>
      </c>
      <c r="D12" s="103" t="s">
        <v>79</v>
      </c>
      <c r="E12" s="91" t="s">
        <v>33</v>
      </c>
      <c r="F12" s="92" t="s">
        <v>80</v>
      </c>
      <c r="G12" s="93">
        <v>44923</v>
      </c>
      <c r="H12" s="94">
        <v>45291</v>
      </c>
      <c r="I12" s="95">
        <v>45322</v>
      </c>
      <c r="J12" s="96">
        <v>64200000</v>
      </c>
      <c r="K12" s="97">
        <v>3200</v>
      </c>
      <c r="L12" s="188">
        <f t="shared" si="0"/>
        <v>1753.9699999999996</v>
      </c>
      <c r="M12" s="104">
        <v>241.05</v>
      </c>
      <c r="N12" s="104">
        <v>240.83</v>
      </c>
      <c r="O12" s="104">
        <v>240.88</v>
      </c>
      <c r="P12" s="104">
        <v>240.3</v>
      </c>
      <c r="Q12" s="104">
        <v>240.55</v>
      </c>
      <c r="R12" s="105">
        <v>242.42</v>
      </c>
      <c r="S12" s="106"/>
      <c r="T12" s="99"/>
      <c r="U12" s="99"/>
      <c r="V12" s="99"/>
      <c r="W12" s="99"/>
      <c r="X12" s="99"/>
      <c r="Y12" s="99"/>
    </row>
    <row r="13" spans="1:25" s="117" customFormat="1" ht="27.75" customHeight="1" x14ac:dyDescent="0.25">
      <c r="A13" s="87">
        <v>5</v>
      </c>
      <c r="B13" s="107" t="s">
        <v>81</v>
      </c>
      <c r="C13" s="108" t="s">
        <v>7</v>
      </c>
      <c r="D13" s="109" t="s">
        <v>82</v>
      </c>
      <c r="E13" s="110" t="s">
        <v>20</v>
      </c>
      <c r="F13" s="111" t="s">
        <v>83</v>
      </c>
      <c r="G13" s="112" t="s">
        <v>84</v>
      </c>
      <c r="H13" s="113" t="s">
        <v>73</v>
      </c>
      <c r="I13" s="114" t="s">
        <v>85</v>
      </c>
      <c r="J13" s="115">
        <v>79340000</v>
      </c>
      <c r="K13" s="116">
        <v>3000</v>
      </c>
      <c r="L13" s="188">
        <f t="shared" si="0"/>
        <v>1500</v>
      </c>
      <c r="M13" s="98">
        <v>250</v>
      </c>
      <c r="N13" s="98">
        <v>250</v>
      </c>
      <c r="O13" s="98">
        <v>250</v>
      </c>
      <c r="P13" s="98">
        <v>250</v>
      </c>
      <c r="Q13" s="98">
        <v>250</v>
      </c>
      <c r="R13" s="98">
        <v>250</v>
      </c>
      <c r="S13" s="99"/>
      <c r="T13" s="99"/>
      <c r="U13" s="99"/>
      <c r="V13" s="99"/>
      <c r="W13" s="99"/>
      <c r="X13" s="99"/>
      <c r="Y13" s="99"/>
    </row>
    <row r="14" spans="1:25" s="122" customFormat="1" ht="41.25" customHeight="1" x14ac:dyDescent="0.25">
      <c r="A14" s="118">
        <v>6</v>
      </c>
      <c r="B14" s="107" t="s">
        <v>21</v>
      </c>
      <c r="C14" s="108" t="s">
        <v>7</v>
      </c>
      <c r="D14" s="109" t="s">
        <v>86</v>
      </c>
      <c r="E14" s="110" t="s">
        <v>13</v>
      </c>
      <c r="F14" s="111" t="s">
        <v>87</v>
      </c>
      <c r="G14" s="112" t="s">
        <v>84</v>
      </c>
      <c r="H14" s="113" t="s">
        <v>73</v>
      </c>
      <c r="I14" s="114" t="s">
        <v>85</v>
      </c>
      <c r="J14" s="115">
        <v>72415000</v>
      </c>
      <c r="K14" s="119">
        <v>100</v>
      </c>
      <c r="L14" s="188">
        <f t="shared" si="0"/>
        <v>0</v>
      </c>
      <c r="M14" s="121">
        <v>25</v>
      </c>
      <c r="N14" s="121">
        <v>25</v>
      </c>
      <c r="O14" s="121">
        <v>25</v>
      </c>
      <c r="P14" s="121">
        <v>25</v>
      </c>
      <c r="Q14" s="121"/>
      <c r="R14" s="121"/>
      <c r="S14" s="121"/>
      <c r="T14" s="121"/>
      <c r="U14" s="121"/>
      <c r="V14" s="121"/>
      <c r="W14" s="121"/>
      <c r="X14" s="121"/>
      <c r="Y14" s="121"/>
    </row>
    <row r="15" spans="1:25" s="122" customFormat="1" ht="41.25" customHeight="1" x14ac:dyDescent="0.25">
      <c r="A15" s="118">
        <v>7</v>
      </c>
      <c r="B15" s="107" t="s">
        <v>94</v>
      </c>
      <c r="C15" s="108" t="s">
        <v>7</v>
      </c>
      <c r="D15" s="123" t="s">
        <v>88</v>
      </c>
      <c r="E15" s="110" t="s">
        <v>89</v>
      </c>
      <c r="F15" s="111" t="s">
        <v>90</v>
      </c>
      <c r="G15" s="112" t="s">
        <v>91</v>
      </c>
      <c r="H15" s="113" t="s">
        <v>92</v>
      </c>
      <c r="I15" s="114" t="s">
        <v>93</v>
      </c>
      <c r="J15" s="115">
        <v>39298300</v>
      </c>
      <c r="K15" s="119">
        <v>202.9</v>
      </c>
      <c r="L15" s="188">
        <f t="shared" si="0"/>
        <v>0</v>
      </c>
      <c r="M15" s="120">
        <v>202.9</v>
      </c>
      <c r="N15" s="120"/>
      <c r="O15" s="120"/>
      <c r="P15" s="120"/>
      <c r="Q15" s="120"/>
      <c r="R15" s="120"/>
      <c r="S15" s="121"/>
      <c r="T15" s="121"/>
      <c r="U15" s="121"/>
      <c r="V15" s="121"/>
      <c r="W15" s="121"/>
      <c r="X15" s="121"/>
      <c r="Y15" s="121"/>
    </row>
    <row r="16" spans="1:25" s="122" customFormat="1" ht="41.25" customHeight="1" x14ac:dyDescent="0.25">
      <c r="A16" s="118">
        <v>8</v>
      </c>
      <c r="B16" s="107" t="s">
        <v>95</v>
      </c>
      <c r="C16" s="108" t="s">
        <v>7</v>
      </c>
      <c r="D16" s="109" t="s">
        <v>96</v>
      </c>
      <c r="E16" s="110" t="s">
        <v>97</v>
      </c>
      <c r="F16" s="111" t="s">
        <v>98</v>
      </c>
      <c r="G16" s="112" t="s">
        <v>92</v>
      </c>
      <c r="H16" s="113" t="s">
        <v>73</v>
      </c>
      <c r="I16" s="114" t="s">
        <v>85</v>
      </c>
      <c r="J16" s="115">
        <v>33700000</v>
      </c>
      <c r="K16" s="119">
        <v>4985</v>
      </c>
      <c r="L16" s="188">
        <f t="shared" si="0"/>
        <v>2510</v>
      </c>
      <c r="M16" s="120">
        <v>1214</v>
      </c>
      <c r="N16" s="121"/>
      <c r="O16" s="219">
        <v>330</v>
      </c>
      <c r="P16" s="121">
        <v>559</v>
      </c>
      <c r="Q16" s="121"/>
      <c r="R16" s="120">
        <v>372</v>
      </c>
      <c r="S16" s="121"/>
      <c r="T16" s="121"/>
      <c r="U16" s="121"/>
      <c r="V16" s="121"/>
      <c r="W16" s="121"/>
      <c r="X16" s="121"/>
      <c r="Y16" s="121"/>
    </row>
    <row r="17" spans="1:25" s="122" customFormat="1" ht="41.25" customHeight="1" x14ac:dyDescent="0.25">
      <c r="A17" s="118">
        <v>9</v>
      </c>
      <c r="B17" s="107" t="s">
        <v>8</v>
      </c>
      <c r="C17" s="108" t="s">
        <v>7</v>
      </c>
      <c r="D17" s="109" t="s">
        <v>99</v>
      </c>
      <c r="E17" s="110" t="s">
        <v>100</v>
      </c>
      <c r="F17" s="111" t="s">
        <v>101</v>
      </c>
      <c r="G17" s="112" t="s">
        <v>92</v>
      </c>
      <c r="H17" s="113" t="s">
        <v>73</v>
      </c>
      <c r="I17" s="114" t="s">
        <v>85</v>
      </c>
      <c r="J17" s="115">
        <v>92232000</v>
      </c>
      <c r="K17" s="119">
        <v>864</v>
      </c>
      <c r="L17" s="188">
        <f t="shared" si="0"/>
        <v>432</v>
      </c>
      <c r="M17" s="120">
        <v>72</v>
      </c>
      <c r="N17" s="120">
        <v>72</v>
      </c>
      <c r="O17" s="120">
        <v>72</v>
      </c>
      <c r="P17" s="120">
        <v>72</v>
      </c>
      <c r="Q17" s="120">
        <v>72</v>
      </c>
      <c r="R17" s="120">
        <v>72</v>
      </c>
      <c r="S17" s="121"/>
      <c r="T17" s="121"/>
      <c r="U17" s="121"/>
      <c r="V17" s="121"/>
      <c r="W17" s="121"/>
      <c r="X17" s="121"/>
      <c r="Y17" s="121"/>
    </row>
    <row r="18" spans="1:25" s="122" customFormat="1" ht="41.25" customHeight="1" x14ac:dyDescent="0.25">
      <c r="A18" s="118">
        <v>10</v>
      </c>
      <c r="B18" s="107" t="s">
        <v>102</v>
      </c>
      <c r="C18" s="108" t="s">
        <v>7</v>
      </c>
      <c r="D18" s="109" t="s">
        <v>103</v>
      </c>
      <c r="E18" s="110" t="s">
        <v>104</v>
      </c>
      <c r="F18" s="111" t="s">
        <v>105</v>
      </c>
      <c r="G18" s="112" t="s">
        <v>92</v>
      </c>
      <c r="H18" s="113" t="s">
        <v>73</v>
      </c>
      <c r="I18" s="114" t="s">
        <v>85</v>
      </c>
      <c r="J18" s="115">
        <v>22210000</v>
      </c>
      <c r="K18" s="119">
        <v>353.8</v>
      </c>
      <c r="L18" s="188">
        <f t="shared" si="0"/>
        <v>192.20000000000002</v>
      </c>
      <c r="M18" s="120"/>
      <c r="N18" s="120"/>
      <c r="O18" s="120">
        <v>83.2</v>
      </c>
      <c r="P18" s="120"/>
      <c r="Q18" s="120"/>
      <c r="R18" s="120"/>
      <c r="S18" s="121">
        <v>78.400000000000006</v>
      </c>
      <c r="T18" s="121"/>
      <c r="U18" s="121"/>
      <c r="V18" s="121"/>
      <c r="W18" s="121"/>
      <c r="X18" s="121"/>
      <c r="Y18" s="121"/>
    </row>
    <row r="19" spans="1:25" s="122" customFormat="1" ht="41.25" customHeight="1" x14ac:dyDescent="0.25">
      <c r="A19" s="118">
        <v>11</v>
      </c>
      <c r="B19" s="107" t="s">
        <v>106</v>
      </c>
      <c r="C19" s="108" t="s">
        <v>7</v>
      </c>
      <c r="D19" s="109" t="s">
        <v>107</v>
      </c>
      <c r="E19" s="110" t="s">
        <v>108</v>
      </c>
      <c r="F19" s="111" t="s">
        <v>109</v>
      </c>
      <c r="G19" s="112" t="s">
        <v>110</v>
      </c>
      <c r="H19" s="113" t="s">
        <v>73</v>
      </c>
      <c r="I19" s="114" t="s">
        <v>85</v>
      </c>
      <c r="J19" s="115">
        <v>39800000</v>
      </c>
      <c r="K19" s="119">
        <v>4940</v>
      </c>
      <c r="L19" s="188">
        <f t="shared" si="0"/>
        <v>2790</v>
      </c>
      <c r="M19" s="120"/>
      <c r="N19" s="120"/>
      <c r="O19" s="120">
        <v>2150</v>
      </c>
      <c r="P19" s="120"/>
      <c r="Q19" s="120"/>
      <c r="R19" s="120"/>
      <c r="S19" s="121"/>
      <c r="T19" s="121"/>
      <c r="U19" s="121"/>
      <c r="V19" s="121"/>
      <c r="W19" s="121"/>
      <c r="X19" s="121"/>
      <c r="Y19" s="121"/>
    </row>
    <row r="20" spans="1:25" s="122" customFormat="1" ht="41.25" customHeight="1" x14ac:dyDescent="0.25">
      <c r="A20" s="238">
        <v>12</v>
      </c>
      <c r="B20" s="240" t="s">
        <v>15</v>
      </c>
      <c r="C20" s="242" t="s">
        <v>7</v>
      </c>
      <c r="D20" s="244" t="s">
        <v>111</v>
      </c>
      <c r="E20" s="246" t="s">
        <v>31</v>
      </c>
      <c r="F20" s="248"/>
      <c r="G20" s="234" t="s">
        <v>112</v>
      </c>
      <c r="H20" s="236"/>
      <c r="I20" s="236"/>
      <c r="J20" s="124">
        <v>41100000</v>
      </c>
      <c r="K20" s="119">
        <v>234</v>
      </c>
      <c r="L20" s="188">
        <f t="shared" si="0"/>
        <v>0</v>
      </c>
      <c r="M20" s="120"/>
      <c r="N20" s="229">
        <v>234</v>
      </c>
      <c r="O20" s="120"/>
      <c r="P20" s="120"/>
      <c r="Q20" s="120"/>
      <c r="R20" s="120"/>
      <c r="S20" s="121"/>
      <c r="T20" s="121"/>
      <c r="U20" s="121"/>
      <c r="V20" s="121"/>
      <c r="W20" s="121"/>
      <c r="X20" s="121"/>
      <c r="Y20" s="121"/>
    </row>
    <row r="21" spans="1:25" s="122" customFormat="1" ht="41.25" customHeight="1" x14ac:dyDescent="0.25">
      <c r="A21" s="239"/>
      <c r="B21" s="241"/>
      <c r="C21" s="243"/>
      <c r="D21" s="245"/>
      <c r="E21" s="247"/>
      <c r="F21" s="249"/>
      <c r="G21" s="235"/>
      <c r="H21" s="237"/>
      <c r="I21" s="237"/>
      <c r="J21" s="124">
        <v>15900000</v>
      </c>
      <c r="K21" s="119">
        <v>288</v>
      </c>
      <c r="L21" s="188">
        <f t="shared" si="0"/>
        <v>0</v>
      </c>
      <c r="M21" s="120"/>
      <c r="N21" s="229">
        <v>288</v>
      </c>
      <c r="O21" s="120"/>
      <c r="P21" s="120"/>
      <c r="Q21" s="120"/>
      <c r="R21" s="120"/>
      <c r="S21" s="121"/>
      <c r="T21" s="121"/>
      <c r="U21" s="121"/>
      <c r="V21" s="121"/>
      <c r="W21" s="121"/>
      <c r="X21" s="121"/>
      <c r="Y21" s="121"/>
    </row>
    <row r="22" spans="1:25" s="122" customFormat="1" ht="41.25" customHeight="1" x14ac:dyDescent="0.25">
      <c r="A22" s="276">
        <v>13</v>
      </c>
      <c r="B22" s="274" t="s">
        <v>113</v>
      </c>
      <c r="C22" s="268" t="s">
        <v>7</v>
      </c>
      <c r="D22" s="303" t="s">
        <v>114</v>
      </c>
      <c r="E22" s="272" t="s">
        <v>115</v>
      </c>
      <c r="F22" s="301" t="s">
        <v>116</v>
      </c>
      <c r="G22" s="270" t="s">
        <v>117</v>
      </c>
      <c r="H22" s="270" t="s">
        <v>118</v>
      </c>
      <c r="I22" s="270" t="s">
        <v>69</v>
      </c>
      <c r="J22" s="125">
        <v>39298300</v>
      </c>
      <c r="K22" s="119">
        <v>64.63</v>
      </c>
      <c r="L22" s="188">
        <f t="shared" si="0"/>
        <v>0</v>
      </c>
      <c r="M22" s="119">
        <v>64.63</v>
      </c>
      <c r="N22" s="193"/>
      <c r="O22" s="120"/>
      <c r="P22" s="120"/>
      <c r="Q22" s="120"/>
      <c r="R22" s="120"/>
      <c r="S22" s="121"/>
      <c r="T22" s="121"/>
      <c r="U22" s="121"/>
      <c r="V22" s="121"/>
      <c r="W22" s="121"/>
      <c r="X22" s="121"/>
      <c r="Y22" s="121"/>
    </row>
    <row r="23" spans="1:25" s="130" customFormat="1" ht="41.25" customHeight="1" x14ac:dyDescent="0.25">
      <c r="A23" s="277"/>
      <c r="B23" s="275"/>
      <c r="C23" s="269"/>
      <c r="D23" s="304"/>
      <c r="E23" s="273"/>
      <c r="F23" s="302"/>
      <c r="G23" s="271"/>
      <c r="H23" s="271"/>
      <c r="I23" s="271"/>
      <c r="J23" s="125" t="s">
        <v>328</v>
      </c>
      <c r="K23" s="126">
        <v>350</v>
      </c>
      <c r="L23" s="188">
        <f t="shared" si="0"/>
        <v>0</v>
      </c>
      <c r="M23" s="126">
        <v>350</v>
      </c>
      <c r="N23" s="128"/>
      <c r="O23" s="127"/>
      <c r="P23" s="127"/>
      <c r="Q23" s="127"/>
      <c r="R23" s="127"/>
      <c r="S23" s="129"/>
      <c r="T23" s="129"/>
      <c r="U23" s="129"/>
      <c r="V23" s="129"/>
      <c r="W23" s="129"/>
      <c r="X23" s="129"/>
      <c r="Y23" s="129"/>
    </row>
    <row r="24" spans="1:25" s="122" customFormat="1" ht="41.25" customHeight="1" x14ac:dyDescent="0.25">
      <c r="A24" s="118">
        <v>14</v>
      </c>
      <c r="B24" s="107" t="s">
        <v>119</v>
      </c>
      <c r="C24" s="108" t="s">
        <v>7</v>
      </c>
      <c r="D24" s="109" t="s">
        <v>120</v>
      </c>
      <c r="E24" s="110" t="s">
        <v>121</v>
      </c>
      <c r="F24" s="111" t="s">
        <v>122</v>
      </c>
      <c r="G24" s="112" t="s">
        <v>48</v>
      </c>
      <c r="H24" s="113" t="s">
        <v>123</v>
      </c>
      <c r="I24" s="114" t="s">
        <v>124</v>
      </c>
      <c r="J24" s="115">
        <v>92111260</v>
      </c>
      <c r="K24" s="119">
        <v>2000</v>
      </c>
      <c r="L24" s="188">
        <f t="shared" si="0"/>
        <v>0</v>
      </c>
      <c r="M24" s="120"/>
      <c r="N24" s="120">
        <v>2000</v>
      </c>
      <c r="O24" s="120"/>
      <c r="P24" s="120"/>
      <c r="Q24" s="120"/>
      <c r="R24" s="120"/>
      <c r="S24" s="121"/>
      <c r="T24" s="121"/>
      <c r="U24" s="121"/>
      <c r="V24" s="121"/>
      <c r="W24" s="121"/>
      <c r="X24" s="121"/>
      <c r="Y24" s="121"/>
    </row>
    <row r="25" spans="1:25" s="122" customFormat="1" ht="42" customHeight="1" x14ac:dyDescent="0.25">
      <c r="A25" s="118">
        <v>15</v>
      </c>
      <c r="B25" s="107" t="s">
        <v>125</v>
      </c>
      <c r="C25" s="108" t="s">
        <v>7</v>
      </c>
      <c r="D25" s="109" t="s">
        <v>126</v>
      </c>
      <c r="E25" s="110" t="s">
        <v>127</v>
      </c>
      <c r="F25" s="111" t="s">
        <v>128</v>
      </c>
      <c r="G25" s="112" t="s">
        <v>129</v>
      </c>
      <c r="H25" s="113" t="s">
        <v>130</v>
      </c>
      <c r="I25" s="114" t="s">
        <v>124</v>
      </c>
      <c r="J25" s="115">
        <v>22150000</v>
      </c>
      <c r="K25" s="119">
        <v>3500</v>
      </c>
      <c r="L25" s="188">
        <f t="shared" si="0"/>
        <v>0</v>
      </c>
      <c r="M25" s="120"/>
      <c r="N25" s="120">
        <v>3500</v>
      </c>
      <c r="O25" s="120"/>
      <c r="P25" s="120"/>
      <c r="Q25" s="120"/>
      <c r="R25" s="120"/>
      <c r="S25" s="121"/>
      <c r="T25" s="121"/>
      <c r="U25" s="121"/>
      <c r="V25" s="121"/>
      <c r="W25" s="121"/>
      <c r="X25" s="121"/>
      <c r="Y25" s="121"/>
    </row>
    <row r="26" spans="1:25" s="122" customFormat="1" ht="42" customHeight="1" x14ac:dyDescent="0.25">
      <c r="A26" s="118">
        <v>16</v>
      </c>
      <c r="B26" s="107" t="s">
        <v>49</v>
      </c>
      <c r="C26" s="108" t="s">
        <v>7</v>
      </c>
      <c r="D26" s="109" t="s">
        <v>131</v>
      </c>
      <c r="E26" s="110" t="s">
        <v>132</v>
      </c>
      <c r="F26" s="111" t="s">
        <v>133</v>
      </c>
      <c r="G26" s="112" t="s">
        <v>129</v>
      </c>
      <c r="H26" s="113" t="s">
        <v>134</v>
      </c>
      <c r="I26" s="114" t="s">
        <v>124</v>
      </c>
      <c r="J26" s="115">
        <v>31531000</v>
      </c>
      <c r="K26" s="119">
        <v>564</v>
      </c>
      <c r="L26" s="188">
        <f t="shared" si="0"/>
        <v>0</v>
      </c>
      <c r="M26" s="120"/>
      <c r="N26" s="120">
        <v>564</v>
      </c>
      <c r="O26" s="120"/>
      <c r="P26" s="120"/>
      <c r="Q26" s="120"/>
      <c r="R26" s="120"/>
      <c r="S26" s="121"/>
      <c r="T26" s="121"/>
      <c r="U26" s="121"/>
      <c r="V26" s="121"/>
      <c r="W26" s="121"/>
      <c r="X26" s="121"/>
      <c r="Y26" s="121"/>
    </row>
    <row r="27" spans="1:25" s="122" customFormat="1" ht="42" customHeight="1" x14ac:dyDescent="0.25">
      <c r="A27" s="118">
        <v>17</v>
      </c>
      <c r="B27" s="107" t="s">
        <v>9</v>
      </c>
      <c r="C27" s="108" t="s">
        <v>7</v>
      </c>
      <c r="D27" s="109" t="s">
        <v>135</v>
      </c>
      <c r="E27" s="110" t="s">
        <v>136</v>
      </c>
      <c r="F27" s="111" t="s">
        <v>137</v>
      </c>
      <c r="G27" s="112" t="s">
        <v>129</v>
      </c>
      <c r="H27" s="113" t="s">
        <v>134</v>
      </c>
      <c r="I27" s="114" t="s">
        <v>124</v>
      </c>
      <c r="J27" s="115">
        <v>22800000</v>
      </c>
      <c r="K27" s="119">
        <v>1191</v>
      </c>
      <c r="L27" s="188">
        <f t="shared" si="0"/>
        <v>0</v>
      </c>
      <c r="M27" s="120"/>
      <c r="N27" s="120">
        <v>1191</v>
      </c>
      <c r="O27" s="120"/>
      <c r="P27" s="120"/>
      <c r="Q27" s="120"/>
      <c r="R27" s="120"/>
      <c r="S27" s="121"/>
      <c r="T27" s="121"/>
      <c r="U27" s="121"/>
      <c r="V27" s="121"/>
      <c r="W27" s="121"/>
      <c r="X27" s="121"/>
      <c r="Y27" s="121"/>
    </row>
    <row r="28" spans="1:25" s="122" customFormat="1" ht="42" customHeight="1" x14ac:dyDescent="0.25">
      <c r="A28" s="118">
        <v>18</v>
      </c>
      <c r="B28" s="107" t="s">
        <v>138</v>
      </c>
      <c r="C28" s="108" t="s">
        <v>7</v>
      </c>
      <c r="D28" s="109" t="s">
        <v>139</v>
      </c>
      <c r="E28" s="110" t="s">
        <v>140</v>
      </c>
      <c r="F28" s="111" t="s">
        <v>141</v>
      </c>
      <c r="G28" s="112" t="s">
        <v>129</v>
      </c>
      <c r="H28" s="113" t="s">
        <v>123</v>
      </c>
      <c r="I28" s="114" t="s">
        <v>124</v>
      </c>
      <c r="J28" s="115">
        <v>39515430</v>
      </c>
      <c r="K28" s="119">
        <v>1790</v>
      </c>
      <c r="L28" s="188">
        <f t="shared" si="0"/>
        <v>0</v>
      </c>
      <c r="M28" s="120"/>
      <c r="N28" s="120">
        <v>1790</v>
      </c>
      <c r="O28" s="120"/>
      <c r="P28" s="120"/>
      <c r="Q28" s="120"/>
      <c r="R28" s="120"/>
      <c r="S28" s="121"/>
      <c r="T28" s="121"/>
      <c r="U28" s="121"/>
      <c r="V28" s="121"/>
      <c r="W28" s="121"/>
      <c r="X28" s="121"/>
      <c r="Y28" s="121"/>
    </row>
    <row r="29" spans="1:25" s="122" customFormat="1" ht="41.25" customHeight="1" x14ac:dyDescent="0.25">
      <c r="A29" s="118">
        <v>19</v>
      </c>
      <c r="B29" s="107" t="s">
        <v>142</v>
      </c>
      <c r="C29" s="108" t="s">
        <v>7</v>
      </c>
      <c r="D29" s="109" t="s">
        <v>143</v>
      </c>
      <c r="E29" s="110" t="s">
        <v>144</v>
      </c>
      <c r="F29" s="111" t="s">
        <v>145</v>
      </c>
      <c r="G29" s="112" t="s">
        <v>129</v>
      </c>
      <c r="H29" s="113" t="s">
        <v>134</v>
      </c>
      <c r="I29" s="114" t="s">
        <v>124</v>
      </c>
      <c r="J29" s="115">
        <v>22458000</v>
      </c>
      <c r="K29" s="119">
        <v>160</v>
      </c>
      <c r="L29" s="188">
        <f t="shared" si="0"/>
        <v>0</v>
      </c>
      <c r="M29" s="120"/>
      <c r="N29" s="120">
        <v>160</v>
      </c>
      <c r="O29" s="120"/>
      <c r="P29" s="120"/>
      <c r="Q29" s="120"/>
      <c r="R29" s="120"/>
      <c r="S29" s="121"/>
      <c r="T29" s="121"/>
      <c r="U29" s="121"/>
      <c r="V29" s="121"/>
      <c r="W29" s="121"/>
      <c r="X29" s="121"/>
      <c r="Y29" s="121"/>
    </row>
    <row r="30" spans="1:25" s="122" customFormat="1" ht="41.25" customHeight="1" x14ac:dyDescent="0.25">
      <c r="A30" s="118">
        <v>20</v>
      </c>
      <c r="B30" s="107" t="s">
        <v>142</v>
      </c>
      <c r="C30" s="108" t="s">
        <v>7</v>
      </c>
      <c r="D30" s="109" t="s">
        <v>146</v>
      </c>
      <c r="E30" s="110" t="s">
        <v>147</v>
      </c>
      <c r="F30" s="111" t="s">
        <v>148</v>
      </c>
      <c r="G30" s="112" t="s">
        <v>129</v>
      </c>
      <c r="H30" s="113" t="s">
        <v>123</v>
      </c>
      <c r="I30" s="114" t="s">
        <v>124</v>
      </c>
      <c r="J30" s="115">
        <v>22458000</v>
      </c>
      <c r="K30" s="119">
        <v>230</v>
      </c>
      <c r="L30" s="188">
        <f t="shared" si="0"/>
        <v>0</v>
      </c>
      <c r="M30" s="120"/>
      <c r="N30" s="120">
        <v>230</v>
      </c>
      <c r="O30" s="120"/>
      <c r="P30" s="120"/>
      <c r="Q30" s="120"/>
      <c r="R30" s="120"/>
      <c r="S30" s="121"/>
      <c r="T30" s="121"/>
      <c r="U30" s="121"/>
      <c r="V30" s="121"/>
      <c r="W30" s="121"/>
      <c r="X30" s="121"/>
      <c r="Y30" s="121"/>
    </row>
    <row r="31" spans="1:25" s="122" customFormat="1" ht="41.25" customHeight="1" x14ac:dyDescent="0.25">
      <c r="A31" s="118">
        <v>21</v>
      </c>
      <c r="B31" s="107" t="s">
        <v>149</v>
      </c>
      <c r="C31" s="108" t="s">
        <v>7</v>
      </c>
      <c r="D31" s="109" t="s">
        <v>150</v>
      </c>
      <c r="E31" s="110" t="s">
        <v>151</v>
      </c>
      <c r="F31" s="111" t="s">
        <v>152</v>
      </c>
      <c r="G31" s="112" t="s">
        <v>129</v>
      </c>
      <c r="H31" s="113" t="s">
        <v>123</v>
      </c>
      <c r="I31" s="114" t="s">
        <v>124</v>
      </c>
      <c r="J31" s="115">
        <v>35821000</v>
      </c>
      <c r="K31" s="119">
        <v>640</v>
      </c>
      <c r="L31" s="188">
        <f t="shared" si="0"/>
        <v>0</v>
      </c>
      <c r="M31" s="120"/>
      <c r="N31" s="120">
        <v>640</v>
      </c>
      <c r="O31" s="120"/>
      <c r="P31" s="120"/>
      <c r="Q31" s="120"/>
      <c r="R31" s="120"/>
      <c r="S31" s="121"/>
      <c r="T31" s="121"/>
      <c r="U31" s="121"/>
      <c r="V31" s="121"/>
      <c r="W31" s="121"/>
      <c r="X31" s="121"/>
      <c r="Y31" s="121"/>
    </row>
    <row r="32" spans="1:25" s="122" customFormat="1" ht="41.25" customHeight="1" x14ac:dyDescent="0.25">
      <c r="A32" s="118">
        <v>22</v>
      </c>
      <c r="B32" s="107" t="s">
        <v>153</v>
      </c>
      <c r="C32" s="108" t="s">
        <v>7</v>
      </c>
      <c r="D32" s="109" t="s">
        <v>154</v>
      </c>
      <c r="E32" s="110" t="s">
        <v>155</v>
      </c>
      <c r="F32" s="111" t="s">
        <v>156</v>
      </c>
      <c r="G32" s="112" t="s">
        <v>157</v>
      </c>
      <c r="H32" s="113" t="s">
        <v>134</v>
      </c>
      <c r="I32" s="114" t="s">
        <v>158</v>
      </c>
      <c r="J32" s="115">
        <v>50312000</v>
      </c>
      <c r="K32" s="119">
        <v>790</v>
      </c>
      <c r="L32" s="188">
        <f t="shared" si="0"/>
        <v>0</v>
      </c>
      <c r="M32" s="120"/>
      <c r="N32" s="120">
        <v>790</v>
      </c>
      <c r="O32" s="120"/>
      <c r="P32" s="120"/>
      <c r="Q32" s="120"/>
      <c r="R32" s="120"/>
      <c r="S32" s="121"/>
      <c r="T32" s="121"/>
      <c r="U32" s="121"/>
      <c r="V32" s="121"/>
      <c r="W32" s="121"/>
      <c r="X32" s="121"/>
      <c r="Y32" s="121"/>
    </row>
    <row r="33" spans="1:25" s="122" customFormat="1" ht="41.25" customHeight="1" x14ac:dyDescent="0.25">
      <c r="A33" s="238">
        <v>23</v>
      </c>
      <c r="B33" s="281" t="s">
        <v>159</v>
      </c>
      <c r="C33" s="268" t="s">
        <v>7</v>
      </c>
      <c r="D33" s="286" t="s">
        <v>160</v>
      </c>
      <c r="E33" s="289" t="s">
        <v>155</v>
      </c>
      <c r="F33" s="292" t="s">
        <v>161</v>
      </c>
      <c r="G33" s="295" t="s">
        <v>157</v>
      </c>
      <c r="H33" s="298" t="s">
        <v>134</v>
      </c>
      <c r="I33" s="298" t="s">
        <v>158</v>
      </c>
      <c r="J33" s="115">
        <v>30200000</v>
      </c>
      <c r="K33" s="119">
        <v>3870</v>
      </c>
      <c r="L33" s="188">
        <f t="shared" si="0"/>
        <v>0</v>
      </c>
      <c r="M33" s="120"/>
      <c r="N33" s="119">
        <v>3870</v>
      </c>
      <c r="O33" s="120"/>
      <c r="P33" s="120"/>
      <c r="Q33" s="120"/>
      <c r="R33" s="120"/>
      <c r="S33" s="121"/>
      <c r="T33" s="121"/>
      <c r="U33" s="121"/>
      <c r="V33" s="121"/>
      <c r="W33" s="121"/>
      <c r="X33" s="121"/>
      <c r="Y33" s="121"/>
    </row>
    <row r="34" spans="1:25" s="122" customFormat="1" ht="41.25" customHeight="1" x14ac:dyDescent="0.25">
      <c r="A34" s="284"/>
      <c r="B34" s="282"/>
      <c r="C34" s="285"/>
      <c r="D34" s="287"/>
      <c r="E34" s="290"/>
      <c r="F34" s="293"/>
      <c r="G34" s="296"/>
      <c r="H34" s="299"/>
      <c r="I34" s="299"/>
      <c r="J34" s="115">
        <v>32400000</v>
      </c>
      <c r="K34" s="119">
        <v>348.5</v>
      </c>
      <c r="L34" s="188">
        <f t="shared" si="0"/>
        <v>0</v>
      </c>
      <c r="M34" s="120"/>
      <c r="N34" s="119">
        <v>348.5</v>
      </c>
      <c r="O34" s="120"/>
      <c r="P34" s="120"/>
      <c r="Q34" s="120"/>
      <c r="R34" s="120"/>
      <c r="S34" s="121"/>
      <c r="T34" s="121"/>
      <c r="U34" s="121"/>
      <c r="V34" s="121"/>
      <c r="W34" s="121"/>
      <c r="X34" s="121"/>
      <c r="Y34" s="121"/>
    </row>
    <row r="35" spans="1:25" s="122" customFormat="1" ht="41.25" customHeight="1" x14ac:dyDescent="0.25">
      <c r="A35" s="239"/>
      <c r="B35" s="283"/>
      <c r="C35" s="269"/>
      <c r="D35" s="288"/>
      <c r="E35" s="291"/>
      <c r="F35" s="294"/>
      <c r="G35" s="297"/>
      <c r="H35" s="300"/>
      <c r="I35" s="300"/>
      <c r="J35" s="115">
        <v>44500000</v>
      </c>
      <c r="K35" s="119">
        <v>123</v>
      </c>
      <c r="L35" s="188">
        <f t="shared" si="0"/>
        <v>0</v>
      </c>
      <c r="M35" s="120"/>
      <c r="N35" s="119">
        <v>123</v>
      </c>
      <c r="O35" s="120"/>
      <c r="P35" s="120"/>
      <c r="Q35" s="120"/>
      <c r="R35" s="120"/>
      <c r="S35" s="121"/>
      <c r="T35" s="121"/>
      <c r="U35" s="121"/>
      <c r="V35" s="121"/>
      <c r="W35" s="121"/>
      <c r="X35" s="121"/>
      <c r="Y35" s="121"/>
    </row>
    <row r="36" spans="1:25" s="122" customFormat="1" ht="41.25" customHeight="1" x14ac:dyDescent="0.25">
      <c r="A36" s="118">
        <v>24</v>
      </c>
      <c r="B36" s="107" t="s">
        <v>162</v>
      </c>
      <c r="C36" s="108" t="s">
        <v>7</v>
      </c>
      <c r="D36" s="109" t="s">
        <v>163</v>
      </c>
      <c r="E36" s="110" t="s">
        <v>164</v>
      </c>
      <c r="F36" s="111" t="s">
        <v>165</v>
      </c>
      <c r="G36" s="112" t="s">
        <v>134</v>
      </c>
      <c r="H36" s="113" t="s">
        <v>123</v>
      </c>
      <c r="I36" s="114" t="s">
        <v>129</v>
      </c>
      <c r="J36" s="115">
        <v>39298700</v>
      </c>
      <c r="K36" s="119">
        <v>240</v>
      </c>
      <c r="L36" s="188">
        <f t="shared" si="0"/>
        <v>0</v>
      </c>
      <c r="M36" s="120"/>
      <c r="N36" s="120">
        <v>240</v>
      </c>
      <c r="O36" s="120"/>
      <c r="P36" s="120"/>
      <c r="Q36" s="120"/>
      <c r="R36" s="120"/>
      <c r="S36" s="121"/>
      <c r="T36" s="121"/>
      <c r="U36" s="121"/>
      <c r="V36" s="121"/>
      <c r="W36" s="121"/>
      <c r="X36" s="121"/>
      <c r="Y36" s="121"/>
    </row>
    <row r="37" spans="1:25" s="122" customFormat="1" ht="41.25" customHeight="1" x14ac:dyDescent="0.25">
      <c r="A37" s="238">
        <v>25</v>
      </c>
      <c r="B37" s="240" t="s">
        <v>15</v>
      </c>
      <c r="C37" s="242" t="s">
        <v>7</v>
      </c>
      <c r="D37" s="244" t="s">
        <v>166</v>
      </c>
      <c r="E37" s="246" t="s">
        <v>31</v>
      </c>
      <c r="F37" s="248"/>
      <c r="G37" s="234" t="s">
        <v>168</v>
      </c>
      <c r="H37" s="236" t="s">
        <v>167</v>
      </c>
      <c r="I37" s="236" t="s">
        <v>129</v>
      </c>
      <c r="J37" s="124">
        <v>41100000</v>
      </c>
      <c r="K37" s="119">
        <v>234</v>
      </c>
      <c r="L37" s="188">
        <f t="shared" si="0"/>
        <v>0</v>
      </c>
      <c r="M37" s="120"/>
      <c r="N37" s="229">
        <v>234</v>
      </c>
      <c r="O37" s="120"/>
      <c r="P37" s="120"/>
      <c r="Q37" s="120"/>
      <c r="R37" s="120"/>
      <c r="S37" s="121"/>
      <c r="T37" s="121"/>
      <c r="U37" s="121"/>
      <c r="V37" s="121"/>
      <c r="W37" s="121"/>
      <c r="X37" s="121"/>
      <c r="Y37" s="121"/>
    </row>
    <row r="38" spans="1:25" s="122" customFormat="1" ht="41.25" customHeight="1" x14ac:dyDescent="0.25">
      <c r="A38" s="239"/>
      <c r="B38" s="241"/>
      <c r="C38" s="243"/>
      <c r="D38" s="245"/>
      <c r="E38" s="247"/>
      <c r="F38" s="249"/>
      <c r="G38" s="235"/>
      <c r="H38" s="237"/>
      <c r="I38" s="237"/>
      <c r="J38" s="124">
        <v>15900000</v>
      </c>
      <c r="K38" s="119">
        <v>288</v>
      </c>
      <c r="L38" s="188">
        <f t="shared" si="0"/>
        <v>0</v>
      </c>
      <c r="M38" s="120"/>
      <c r="N38" s="229">
        <v>288</v>
      </c>
      <c r="O38" s="120"/>
      <c r="P38" s="120"/>
      <c r="Q38" s="120"/>
      <c r="R38" s="120"/>
      <c r="S38" s="121"/>
      <c r="T38" s="121"/>
      <c r="U38" s="121"/>
      <c r="V38" s="121"/>
      <c r="W38" s="121"/>
      <c r="X38" s="121"/>
      <c r="Y38" s="121"/>
    </row>
    <row r="39" spans="1:25" s="122" customFormat="1" ht="41.25" customHeight="1" x14ac:dyDescent="0.25">
      <c r="A39" s="118">
        <v>26</v>
      </c>
      <c r="B39" s="107" t="s">
        <v>169</v>
      </c>
      <c r="C39" s="108" t="s">
        <v>7</v>
      </c>
      <c r="D39" s="109" t="s">
        <v>170</v>
      </c>
      <c r="E39" s="110" t="s">
        <v>171</v>
      </c>
      <c r="F39" s="111" t="s">
        <v>172</v>
      </c>
      <c r="G39" s="112" t="s">
        <v>173</v>
      </c>
      <c r="H39" s="113" t="s">
        <v>73</v>
      </c>
      <c r="I39" s="114" t="s">
        <v>85</v>
      </c>
      <c r="J39" s="115">
        <v>48312000</v>
      </c>
      <c r="K39" s="119">
        <v>1200</v>
      </c>
      <c r="L39" s="188">
        <f t="shared" si="0"/>
        <v>600</v>
      </c>
      <c r="M39" s="120"/>
      <c r="N39" s="120"/>
      <c r="O39" s="120"/>
      <c r="P39" s="120">
        <v>300</v>
      </c>
      <c r="Q39" s="120"/>
      <c r="R39" s="120"/>
      <c r="S39" s="121">
        <v>300</v>
      </c>
      <c r="T39" s="121"/>
      <c r="U39" s="121"/>
      <c r="V39" s="121"/>
      <c r="W39" s="121"/>
      <c r="X39" s="121"/>
      <c r="Y39" s="121"/>
    </row>
    <row r="40" spans="1:25" s="122" customFormat="1" ht="41.25" customHeight="1" x14ac:dyDescent="0.25">
      <c r="A40" s="118">
        <v>27</v>
      </c>
      <c r="B40" s="107" t="s">
        <v>162</v>
      </c>
      <c r="C40" s="108" t="s">
        <v>7</v>
      </c>
      <c r="D40" s="109" t="s">
        <v>174</v>
      </c>
      <c r="E40" s="110" t="s">
        <v>164</v>
      </c>
      <c r="F40" s="111" t="s">
        <v>175</v>
      </c>
      <c r="G40" s="112" t="s">
        <v>176</v>
      </c>
      <c r="H40" s="113" t="s">
        <v>176</v>
      </c>
      <c r="I40" s="114" t="s">
        <v>158</v>
      </c>
      <c r="J40" s="115">
        <v>39298700</v>
      </c>
      <c r="K40" s="119">
        <v>240</v>
      </c>
      <c r="L40" s="188">
        <f t="shared" si="0"/>
        <v>0</v>
      </c>
      <c r="M40" s="120"/>
      <c r="N40" s="120"/>
      <c r="O40" s="120">
        <v>240</v>
      </c>
      <c r="P40" s="120"/>
      <c r="Q40" s="120"/>
      <c r="R40" s="120"/>
      <c r="S40" s="121"/>
      <c r="T40" s="121"/>
      <c r="U40" s="121"/>
      <c r="V40" s="121"/>
      <c r="W40" s="121"/>
      <c r="X40" s="121"/>
      <c r="Y40" s="121"/>
    </row>
    <row r="41" spans="1:25" s="122" customFormat="1" ht="41.25" customHeight="1" x14ac:dyDescent="0.25">
      <c r="A41" s="118">
        <v>28</v>
      </c>
      <c r="B41" s="107" t="s">
        <v>177</v>
      </c>
      <c r="C41" s="108" t="s">
        <v>7</v>
      </c>
      <c r="D41" s="109" t="s">
        <v>178</v>
      </c>
      <c r="E41" s="110" t="s">
        <v>179</v>
      </c>
      <c r="F41" s="111" t="s">
        <v>180</v>
      </c>
      <c r="G41" s="112" t="s">
        <v>176</v>
      </c>
      <c r="H41" s="113" t="s">
        <v>181</v>
      </c>
      <c r="I41" s="114" t="s">
        <v>85</v>
      </c>
      <c r="J41" s="115">
        <v>71600000</v>
      </c>
      <c r="K41" s="119">
        <v>300</v>
      </c>
      <c r="L41" s="188">
        <f t="shared" si="0"/>
        <v>300</v>
      </c>
      <c r="M41" s="120"/>
      <c r="N41" s="120"/>
      <c r="O41" s="120"/>
      <c r="P41" s="120"/>
      <c r="Q41" s="120"/>
      <c r="R41" s="120"/>
      <c r="S41" s="121"/>
      <c r="T41" s="121"/>
      <c r="U41" s="121"/>
      <c r="V41" s="121"/>
      <c r="W41" s="121"/>
      <c r="X41" s="121"/>
      <c r="Y41" s="121"/>
    </row>
    <row r="42" spans="1:25" s="122" customFormat="1" ht="41.25" customHeight="1" x14ac:dyDescent="0.25">
      <c r="A42" s="118">
        <v>29</v>
      </c>
      <c r="B42" s="107" t="s">
        <v>182</v>
      </c>
      <c r="C42" s="108" t="s">
        <v>7</v>
      </c>
      <c r="D42" s="109" t="s">
        <v>183</v>
      </c>
      <c r="E42" s="110" t="s">
        <v>184</v>
      </c>
      <c r="F42" s="111" t="s">
        <v>185</v>
      </c>
      <c r="G42" s="112" t="s">
        <v>176</v>
      </c>
      <c r="H42" s="113" t="s">
        <v>186</v>
      </c>
      <c r="I42" s="114" t="s">
        <v>158</v>
      </c>
      <c r="J42" s="115">
        <v>15800000</v>
      </c>
      <c r="K42" s="119">
        <v>109.6</v>
      </c>
      <c r="L42" s="188">
        <f t="shared" si="0"/>
        <v>0</v>
      </c>
      <c r="M42" s="120"/>
      <c r="N42" s="120"/>
      <c r="O42" s="120">
        <v>109.6</v>
      </c>
      <c r="P42" s="120"/>
      <c r="Q42" s="120"/>
      <c r="R42" s="120"/>
      <c r="S42" s="121"/>
      <c r="T42" s="121"/>
      <c r="U42" s="121"/>
      <c r="V42" s="121"/>
      <c r="W42" s="121"/>
      <c r="X42" s="121"/>
      <c r="Y42" s="121"/>
    </row>
    <row r="43" spans="1:25" s="122" customFormat="1" ht="41.25" customHeight="1" x14ac:dyDescent="0.25">
      <c r="A43" s="118">
        <v>30</v>
      </c>
      <c r="B43" s="107" t="s">
        <v>187</v>
      </c>
      <c r="C43" s="108" t="s">
        <v>7</v>
      </c>
      <c r="D43" s="109" t="s">
        <v>188</v>
      </c>
      <c r="E43" s="110" t="s">
        <v>189</v>
      </c>
      <c r="F43" s="111" t="s">
        <v>190</v>
      </c>
      <c r="G43" s="112" t="s">
        <v>176</v>
      </c>
      <c r="H43" s="113" t="s">
        <v>191</v>
      </c>
      <c r="I43" s="114" t="s">
        <v>158</v>
      </c>
      <c r="J43" s="115">
        <v>18530000</v>
      </c>
      <c r="K43" s="119">
        <v>103.91</v>
      </c>
      <c r="L43" s="188">
        <f t="shared" si="0"/>
        <v>0</v>
      </c>
      <c r="M43" s="120"/>
      <c r="N43" s="120"/>
      <c r="O43" s="120">
        <v>103.91</v>
      </c>
      <c r="P43" s="120"/>
      <c r="Q43" s="120"/>
      <c r="R43" s="120"/>
      <c r="S43" s="121"/>
      <c r="T43" s="121"/>
      <c r="U43" s="121"/>
      <c r="V43" s="121"/>
      <c r="W43" s="121"/>
      <c r="X43" s="121"/>
      <c r="Y43" s="121"/>
    </row>
    <row r="44" spans="1:25" s="122" customFormat="1" ht="42" customHeight="1" x14ac:dyDescent="0.25">
      <c r="A44" s="118">
        <v>31</v>
      </c>
      <c r="B44" s="107" t="s">
        <v>192</v>
      </c>
      <c r="C44" s="108" t="s">
        <v>7</v>
      </c>
      <c r="D44" s="109" t="s">
        <v>193</v>
      </c>
      <c r="E44" s="110" t="s">
        <v>194</v>
      </c>
      <c r="F44" s="111" t="s">
        <v>195</v>
      </c>
      <c r="G44" s="112" t="s">
        <v>176</v>
      </c>
      <c r="H44" s="113" t="s">
        <v>196</v>
      </c>
      <c r="I44" s="114" t="s">
        <v>73</v>
      </c>
      <c r="J44" s="115">
        <v>45453000</v>
      </c>
      <c r="K44" s="119">
        <v>4995.59</v>
      </c>
      <c r="L44" s="188">
        <f t="shared" si="0"/>
        <v>0</v>
      </c>
      <c r="M44" s="120"/>
      <c r="N44" s="120"/>
      <c r="O44" s="120">
        <v>4995.59</v>
      </c>
      <c r="P44" s="120"/>
      <c r="Q44" s="120"/>
      <c r="R44" s="120"/>
      <c r="S44" s="121"/>
      <c r="T44" s="121"/>
      <c r="U44" s="121"/>
      <c r="V44" s="121"/>
      <c r="W44" s="121"/>
      <c r="X44" s="121"/>
      <c r="Y44" s="121"/>
    </row>
    <row r="45" spans="1:25" s="122" customFormat="1" ht="42" customHeight="1" x14ac:dyDescent="0.25">
      <c r="A45" s="118">
        <v>32</v>
      </c>
      <c r="B45" s="107" t="s">
        <v>197</v>
      </c>
      <c r="C45" s="108" t="s">
        <v>7</v>
      </c>
      <c r="D45" s="109" t="s">
        <v>198</v>
      </c>
      <c r="E45" s="110" t="s">
        <v>199</v>
      </c>
      <c r="F45" s="111" t="s">
        <v>200</v>
      </c>
      <c r="G45" s="112" t="s">
        <v>201</v>
      </c>
      <c r="H45" s="113" t="s">
        <v>201</v>
      </c>
      <c r="I45" s="114" t="s">
        <v>158</v>
      </c>
      <c r="J45" s="115" t="s">
        <v>205</v>
      </c>
      <c r="K45" s="119">
        <v>140</v>
      </c>
      <c r="L45" s="188">
        <f t="shared" si="0"/>
        <v>0</v>
      </c>
      <c r="M45" s="120"/>
      <c r="N45" s="120"/>
      <c r="O45" s="120">
        <v>140</v>
      </c>
      <c r="P45" s="120"/>
      <c r="Q45" s="120"/>
      <c r="R45" s="120"/>
      <c r="S45" s="121"/>
      <c r="T45" s="121"/>
      <c r="U45" s="121"/>
      <c r="V45" s="121"/>
      <c r="W45" s="121"/>
      <c r="X45" s="121"/>
      <c r="Y45" s="121"/>
    </row>
    <row r="46" spans="1:25" s="122" customFormat="1" ht="42" customHeight="1" x14ac:dyDescent="0.25">
      <c r="A46" s="118">
        <v>33</v>
      </c>
      <c r="B46" s="107" t="s">
        <v>202</v>
      </c>
      <c r="C46" s="108" t="s">
        <v>7</v>
      </c>
      <c r="D46" s="109" t="s">
        <v>203</v>
      </c>
      <c r="E46" s="110" t="s">
        <v>204</v>
      </c>
      <c r="F46" s="111"/>
      <c r="G46" s="112"/>
      <c r="H46" s="113" t="s">
        <v>69</v>
      </c>
      <c r="I46" s="114"/>
      <c r="J46" s="115">
        <v>15911000</v>
      </c>
      <c r="K46" s="119">
        <v>170.7</v>
      </c>
      <c r="L46" s="188">
        <f t="shared" si="0"/>
        <v>0</v>
      </c>
      <c r="M46" s="120"/>
      <c r="N46" s="120"/>
      <c r="O46" s="120">
        <v>170.7</v>
      </c>
      <c r="P46" s="120"/>
      <c r="Q46" s="120"/>
      <c r="R46" s="120"/>
      <c r="S46" s="121"/>
      <c r="T46" s="121"/>
      <c r="U46" s="121"/>
      <c r="V46" s="121"/>
      <c r="W46" s="121"/>
      <c r="X46" s="121"/>
      <c r="Y46" s="121"/>
    </row>
    <row r="47" spans="1:25" s="122" customFormat="1" ht="42" customHeight="1" x14ac:dyDescent="0.25">
      <c r="A47" s="118">
        <v>34</v>
      </c>
      <c r="B47" s="107" t="s">
        <v>206</v>
      </c>
      <c r="C47" s="108" t="s">
        <v>7</v>
      </c>
      <c r="D47" s="109" t="s">
        <v>207</v>
      </c>
      <c r="E47" s="110" t="s">
        <v>208</v>
      </c>
      <c r="F47" s="111"/>
      <c r="G47" s="112"/>
      <c r="H47" s="113" t="s">
        <v>69</v>
      </c>
      <c r="I47" s="114"/>
      <c r="J47" s="115">
        <v>15812000</v>
      </c>
      <c r="K47" s="119">
        <v>140</v>
      </c>
      <c r="L47" s="188">
        <f t="shared" si="0"/>
        <v>0</v>
      </c>
      <c r="M47" s="120"/>
      <c r="N47" s="120"/>
      <c r="O47" s="120">
        <v>140</v>
      </c>
      <c r="P47" s="120"/>
      <c r="Q47" s="120"/>
      <c r="R47" s="120"/>
      <c r="S47" s="121"/>
      <c r="T47" s="121"/>
      <c r="U47" s="121"/>
      <c r="V47" s="121"/>
      <c r="W47" s="121"/>
      <c r="X47" s="121"/>
      <c r="Y47" s="121"/>
    </row>
    <row r="48" spans="1:25" s="122" customFormat="1" ht="42" customHeight="1" x14ac:dyDescent="0.25">
      <c r="A48" s="118">
        <v>35</v>
      </c>
      <c r="B48" s="107" t="s">
        <v>206</v>
      </c>
      <c r="C48" s="108" t="s">
        <v>7</v>
      </c>
      <c r="D48" s="109" t="s">
        <v>209</v>
      </c>
      <c r="E48" s="110" t="s">
        <v>210</v>
      </c>
      <c r="F48" s="111"/>
      <c r="G48" s="112"/>
      <c r="H48" s="113" t="s">
        <v>201</v>
      </c>
      <c r="I48" s="114"/>
      <c r="J48" s="115">
        <v>15812000</v>
      </c>
      <c r="K48" s="119">
        <v>100</v>
      </c>
      <c r="L48" s="188">
        <f t="shared" si="0"/>
        <v>0</v>
      </c>
      <c r="M48" s="120"/>
      <c r="N48" s="120"/>
      <c r="O48" s="120">
        <v>100</v>
      </c>
      <c r="P48" s="120"/>
      <c r="Q48" s="120"/>
      <c r="R48" s="120"/>
      <c r="S48" s="121"/>
      <c r="T48" s="121"/>
      <c r="U48" s="121"/>
      <c r="V48" s="121"/>
      <c r="W48" s="121"/>
      <c r="X48" s="121"/>
      <c r="Y48" s="121"/>
    </row>
    <row r="49" spans="1:25" s="122" customFormat="1" ht="42" customHeight="1" x14ac:dyDescent="0.25">
      <c r="A49" s="118">
        <v>36</v>
      </c>
      <c r="B49" s="107" t="s">
        <v>197</v>
      </c>
      <c r="C49" s="108" t="s">
        <v>7</v>
      </c>
      <c r="D49" s="109" t="s">
        <v>211</v>
      </c>
      <c r="E49" s="110" t="s">
        <v>212</v>
      </c>
      <c r="F49" s="111" t="s">
        <v>213</v>
      </c>
      <c r="G49" s="112" t="s">
        <v>214</v>
      </c>
      <c r="H49" s="113" t="s">
        <v>214</v>
      </c>
      <c r="I49" s="114" t="s">
        <v>158</v>
      </c>
      <c r="J49" s="115" t="s">
        <v>205</v>
      </c>
      <c r="K49" s="119">
        <v>570</v>
      </c>
      <c r="L49" s="188">
        <f t="shared" si="0"/>
        <v>0</v>
      </c>
      <c r="M49" s="120"/>
      <c r="N49" s="120"/>
      <c r="O49" s="120">
        <v>570</v>
      </c>
      <c r="P49" s="120"/>
      <c r="Q49" s="120"/>
      <c r="R49" s="120"/>
      <c r="S49" s="121"/>
      <c r="T49" s="121"/>
      <c r="U49" s="121"/>
      <c r="V49" s="121"/>
      <c r="W49" s="121"/>
      <c r="X49" s="121"/>
      <c r="Y49" s="121"/>
    </row>
    <row r="50" spans="1:25" s="122" customFormat="1" ht="42" customHeight="1" x14ac:dyDescent="0.25">
      <c r="A50" s="118">
        <v>37</v>
      </c>
      <c r="B50" s="107" t="s">
        <v>162</v>
      </c>
      <c r="C50" s="108" t="s">
        <v>7</v>
      </c>
      <c r="D50" s="109" t="s">
        <v>215</v>
      </c>
      <c r="E50" s="110" t="s">
        <v>164</v>
      </c>
      <c r="F50" s="111" t="s">
        <v>216</v>
      </c>
      <c r="G50" s="112" t="s">
        <v>217</v>
      </c>
      <c r="H50" s="113" t="s">
        <v>218</v>
      </c>
      <c r="I50" s="114" t="s">
        <v>158</v>
      </c>
      <c r="J50" s="115">
        <v>39298700</v>
      </c>
      <c r="K50" s="119">
        <v>120</v>
      </c>
      <c r="L50" s="188">
        <f t="shared" si="0"/>
        <v>0</v>
      </c>
      <c r="M50" s="120"/>
      <c r="N50" s="120"/>
      <c r="O50" s="120">
        <v>120</v>
      </c>
      <c r="P50" s="120"/>
      <c r="Q50" s="120"/>
      <c r="R50" s="120"/>
      <c r="S50" s="121"/>
      <c r="T50" s="121"/>
      <c r="U50" s="121"/>
      <c r="V50" s="121"/>
      <c r="W50" s="121"/>
      <c r="X50" s="121"/>
      <c r="Y50" s="121"/>
    </row>
    <row r="51" spans="1:25" s="122" customFormat="1" ht="42" customHeight="1" x14ac:dyDescent="0.25">
      <c r="A51" s="118">
        <v>38</v>
      </c>
      <c r="B51" s="107" t="s">
        <v>219</v>
      </c>
      <c r="C51" s="108" t="s">
        <v>7</v>
      </c>
      <c r="D51" s="109" t="s">
        <v>220</v>
      </c>
      <c r="E51" s="110" t="s">
        <v>164</v>
      </c>
      <c r="F51" s="111" t="s">
        <v>221</v>
      </c>
      <c r="G51" s="112" t="s">
        <v>222</v>
      </c>
      <c r="H51" s="113" t="s">
        <v>223</v>
      </c>
      <c r="I51" s="114" t="s">
        <v>158</v>
      </c>
      <c r="J51" s="115">
        <v>18934000</v>
      </c>
      <c r="K51" s="119">
        <v>420</v>
      </c>
      <c r="L51" s="188">
        <f t="shared" si="0"/>
        <v>-9.9999999999909051E-3</v>
      </c>
      <c r="M51" s="120"/>
      <c r="N51" s="120"/>
      <c r="O51" s="120"/>
      <c r="P51" s="120">
        <v>420.01</v>
      </c>
      <c r="Q51" s="120"/>
      <c r="R51" s="120"/>
      <c r="S51" s="121"/>
      <c r="T51" s="121"/>
      <c r="U51" s="121"/>
      <c r="V51" s="121"/>
      <c r="W51" s="121"/>
      <c r="X51" s="121"/>
      <c r="Y51" s="121"/>
    </row>
    <row r="52" spans="1:25" s="122" customFormat="1" ht="41.25" customHeight="1" x14ac:dyDescent="0.25">
      <c r="A52" s="238">
        <v>25</v>
      </c>
      <c r="B52" s="240" t="s">
        <v>15</v>
      </c>
      <c r="C52" s="242" t="s">
        <v>7</v>
      </c>
      <c r="D52" s="244" t="s">
        <v>224</v>
      </c>
      <c r="E52" s="246" t="s">
        <v>31</v>
      </c>
      <c r="F52" s="248"/>
      <c r="G52" s="234"/>
      <c r="H52" s="236" t="s">
        <v>218</v>
      </c>
      <c r="I52" s="236"/>
      <c r="J52" s="124">
        <v>41100000</v>
      </c>
      <c r="K52" s="119">
        <v>234</v>
      </c>
      <c r="L52" s="188">
        <f t="shared" si="0"/>
        <v>0</v>
      </c>
      <c r="M52" s="120"/>
      <c r="N52" s="229"/>
      <c r="O52" s="229">
        <v>234</v>
      </c>
      <c r="P52" s="120"/>
      <c r="Q52" s="120"/>
      <c r="R52" s="120"/>
      <c r="S52" s="121"/>
      <c r="T52" s="121"/>
      <c r="U52" s="121"/>
      <c r="V52" s="121"/>
      <c r="W52" s="121"/>
      <c r="X52" s="121"/>
      <c r="Y52" s="121"/>
    </row>
    <row r="53" spans="1:25" s="122" customFormat="1" ht="41.25" customHeight="1" x14ac:dyDescent="0.25">
      <c r="A53" s="239"/>
      <c r="B53" s="241"/>
      <c r="C53" s="243"/>
      <c r="D53" s="245"/>
      <c r="E53" s="247"/>
      <c r="F53" s="249"/>
      <c r="G53" s="235"/>
      <c r="H53" s="237"/>
      <c r="I53" s="237"/>
      <c r="J53" s="124">
        <v>15900000</v>
      </c>
      <c r="K53" s="119">
        <v>144</v>
      </c>
      <c r="L53" s="188">
        <f t="shared" si="0"/>
        <v>0</v>
      </c>
      <c r="M53" s="120"/>
      <c r="N53" s="229"/>
      <c r="O53" s="229">
        <v>144</v>
      </c>
      <c r="P53" s="120"/>
      <c r="Q53" s="120"/>
      <c r="R53" s="120"/>
      <c r="S53" s="121"/>
      <c r="T53" s="121"/>
      <c r="U53" s="121"/>
      <c r="V53" s="121"/>
      <c r="W53" s="121"/>
      <c r="X53" s="121"/>
      <c r="Y53" s="121"/>
    </row>
    <row r="54" spans="1:25" s="122" customFormat="1" ht="42" customHeight="1" x14ac:dyDescent="0.25">
      <c r="A54" s="118">
        <v>41</v>
      </c>
      <c r="B54" s="107" t="s">
        <v>68</v>
      </c>
      <c r="C54" s="108" t="s">
        <v>7</v>
      </c>
      <c r="D54" s="109" t="s">
        <v>225</v>
      </c>
      <c r="E54" s="110" t="s">
        <v>155</v>
      </c>
      <c r="F54" s="111" t="s">
        <v>226</v>
      </c>
      <c r="G54" s="112" t="s">
        <v>227</v>
      </c>
      <c r="H54" s="113" t="s">
        <v>228</v>
      </c>
      <c r="I54" s="114" t="s">
        <v>229</v>
      </c>
      <c r="J54" s="115">
        <v>30200000</v>
      </c>
      <c r="K54" s="119">
        <v>450</v>
      </c>
      <c r="L54" s="188">
        <f t="shared" si="0"/>
        <v>0</v>
      </c>
      <c r="M54" s="120"/>
      <c r="N54" s="120"/>
      <c r="O54" s="120"/>
      <c r="P54" s="120">
        <v>450</v>
      </c>
      <c r="Q54" s="120"/>
      <c r="R54" s="120"/>
      <c r="S54" s="121"/>
      <c r="T54" s="121"/>
      <c r="U54" s="121"/>
      <c r="V54" s="121"/>
      <c r="W54" s="121"/>
      <c r="X54" s="121"/>
      <c r="Y54" s="121"/>
    </row>
    <row r="55" spans="1:25" s="122" customFormat="1" ht="42" customHeight="1" x14ac:dyDescent="0.25">
      <c r="A55" s="118">
        <v>42</v>
      </c>
      <c r="B55" s="107" t="s">
        <v>230</v>
      </c>
      <c r="C55" s="108" t="s">
        <v>7</v>
      </c>
      <c r="D55" s="109" t="s">
        <v>231</v>
      </c>
      <c r="E55" s="110" t="s">
        <v>232</v>
      </c>
      <c r="F55" s="111" t="s">
        <v>233</v>
      </c>
      <c r="G55" s="112" t="s">
        <v>234</v>
      </c>
      <c r="H55" s="113" t="s">
        <v>235</v>
      </c>
      <c r="I55" s="114" t="s">
        <v>236</v>
      </c>
      <c r="J55" s="115">
        <v>32552100</v>
      </c>
      <c r="K55" s="119">
        <v>229</v>
      </c>
      <c r="L55" s="188">
        <f t="shared" si="0"/>
        <v>0</v>
      </c>
      <c r="M55" s="120"/>
      <c r="N55" s="120"/>
      <c r="O55" s="120"/>
      <c r="P55" s="120">
        <v>229</v>
      </c>
      <c r="Q55" s="120"/>
      <c r="R55" s="120"/>
      <c r="S55" s="121"/>
      <c r="T55" s="121"/>
      <c r="U55" s="121"/>
      <c r="V55" s="121"/>
      <c r="W55" s="121"/>
      <c r="X55" s="121"/>
      <c r="Y55" s="121"/>
    </row>
    <row r="56" spans="1:25" s="122" customFormat="1" ht="42" customHeight="1" x14ac:dyDescent="0.25">
      <c r="A56" s="118">
        <v>43</v>
      </c>
      <c r="B56" s="107" t="s">
        <v>162</v>
      </c>
      <c r="C56" s="108" t="s">
        <v>7</v>
      </c>
      <c r="D56" s="109" t="s">
        <v>237</v>
      </c>
      <c r="E56" s="110" t="s">
        <v>164</v>
      </c>
      <c r="F56" s="111" t="s">
        <v>238</v>
      </c>
      <c r="G56" s="112" t="s">
        <v>239</v>
      </c>
      <c r="H56" s="113" t="s">
        <v>235</v>
      </c>
      <c r="I56" s="114" t="s">
        <v>236</v>
      </c>
      <c r="J56" s="115">
        <v>39298700</v>
      </c>
      <c r="K56" s="119">
        <v>120</v>
      </c>
      <c r="L56" s="188">
        <f t="shared" si="0"/>
        <v>0</v>
      </c>
      <c r="M56" s="120"/>
      <c r="N56" s="120"/>
      <c r="O56" s="120"/>
      <c r="P56" s="120">
        <v>120</v>
      </c>
      <c r="Q56" s="120"/>
      <c r="R56" s="120"/>
      <c r="S56" s="121"/>
      <c r="T56" s="121"/>
      <c r="U56" s="121"/>
      <c r="V56" s="121"/>
      <c r="W56" s="121"/>
      <c r="X56" s="121"/>
      <c r="Y56" s="121"/>
    </row>
    <row r="57" spans="1:25" s="122" customFormat="1" ht="41.25" customHeight="1" x14ac:dyDescent="0.25">
      <c r="A57" s="238">
        <v>25</v>
      </c>
      <c r="B57" s="240" t="s">
        <v>15</v>
      </c>
      <c r="C57" s="242" t="s">
        <v>7</v>
      </c>
      <c r="D57" s="244" t="s">
        <v>240</v>
      </c>
      <c r="E57" s="246" t="s">
        <v>31</v>
      </c>
      <c r="F57" s="248"/>
      <c r="G57" s="234"/>
      <c r="H57" s="236" t="s">
        <v>241</v>
      </c>
      <c r="I57" s="236"/>
      <c r="J57" s="124">
        <v>41100000</v>
      </c>
      <c r="K57" s="119">
        <v>210.6</v>
      </c>
      <c r="L57" s="188">
        <f t="shared" si="0"/>
        <v>0</v>
      </c>
      <c r="M57" s="120"/>
      <c r="N57" s="229"/>
      <c r="O57" s="229"/>
      <c r="P57" s="229">
        <v>210.6</v>
      </c>
      <c r="Q57" s="120"/>
      <c r="R57" s="120"/>
      <c r="S57" s="121"/>
      <c r="T57" s="121"/>
      <c r="U57" s="121"/>
      <c r="V57" s="121"/>
      <c r="W57" s="121"/>
      <c r="X57" s="121"/>
      <c r="Y57" s="121"/>
    </row>
    <row r="58" spans="1:25" s="122" customFormat="1" ht="41.25" customHeight="1" x14ac:dyDescent="0.25">
      <c r="A58" s="239"/>
      <c r="B58" s="241"/>
      <c r="C58" s="243"/>
      <c r="D58" s="245"/>
      <c r="E58" s="247"/>
      <c r="F58" s="249"/>
      <c r="G58" s="235"/>
      <c r="H58" s="237"/>
      <c r="I58" s="237"/>
      <c r="J58" s="124">
        <v>15900000</v>
      </c>
      <c r="K58" s="119">
        <v>172.8</v>
      </c>
      <c r="L58" s="188">
        <f t="shared" si="0"/>
        <v>0</v>
      </c>
      <c r="M58" s="120"/>
      <c r="N58" s="229"/>
      <c r="O58" s="229"/>
      <c r="P58" s="229">
        <v>172.8</v>
      </c>
      <c r="Q58" s="120"/>
      <c r="R58" s="120"/>
      <c r="S58" s="121"/>
      <c r="T58" s="121"/>
      <c r="U58" s="121"/>
      <c r="V58" s="121"/>
      <c r="W58" s="121"/>
      <c r="X58" s="121"/>
      <c r="Y58" s="121"/>
    </row>
    <row r="59" spans="1:25" s="122" customFormat="1" ht="42" customHeight="1" x14ac:dyDescent="0.25">
      <c r="A59" s="118">
        <v>46</v>
      </c>
      <c r="B59" s="107" t="s">
        <v>187</v>
      </c>
      <c r="C59" s="108" t="s">
        <v>7</v>
      </c>
      <c r="D59" s="109" t="s">
        <v>242</v>
      </c>
      <c r="E59" s="110" t="s">
        <v>189</v>
      </c>
      <c r="F59" s="111" t="s">
        <v>243</v>
      </c>
      <c r="G59" s="112" t="s">
        <v>241</v>
      </c>
      <c r="H59" s="113" t="s">
        <v>244</v>
      </c>
      <c r="I59" s="114" t="s">
        <v>236</v>
      </c>
      <c r="J59" s="115">
        <v>18530000</v>
      </c>
      <c r="K59" s="119">
        <v>115.93</v>
      </c>
      <c r="L59" s="188">
        <f t="shared" si="0"/>
        <v>0</v>
      </c>
      <c r="M59" s="120"/>
      <c r="N59" s="120"/>
      <c r="O59" s="120"/>
      <c r="P59" s="120">
        <v>115.93</v>
      </c>
      <c r="Q59" s="120"/>
      <c r="R59" s="120"/>
      <c r="S59" s="121"/>
      <c r="T59" s="121"/>
      <c r="U59" s="121"/>
      <c r="V59" s="121"/>
      <c r="W59" s="121"/>
      <c r="X59" s="121"/>
      <c r="Y59" s="121"/>
    </row>
    <row r="60" spans="1:25" s="122" customFormat="1" ht="42" customHeight="1" x14ac:dyDescent="0.25">
      <c r="A60" s="118">
        <v>47</v>
      </c>
      <c r="B60" s="107" t="s">
        <v>197</v>
      </c>
      <c r="C60" s="108" t="s">
        <v>7</v>
      </c>
      <c r="D60" s="109" t="s">
        <v>245</v>
      </c>
      <c r="E60" s="110" t="s">
        <v>212</v>
      </c>
      <c r="F60" s="111" t="s">
        <v>246</v>
      </c>
      <c r="G60" s="112" t="s">
        <v>244</v>
      </c>
      <c r="H60" s="113" t="s">
        <v>244</v>
      </c>
      <c r="I60" s="114" t="s">
        <v>236</v>
      </c>
      <c r="J60" s="115" t="s">
        <v>205</v>
      </c>
      <c r="K60" s="119">
        <v>100</v>
      </c>
      <c r="L60" s="188">
        <f t="shared" si="0"/>
        <v>0</v>
      </c>
      <c r="M60" s="120"/>
      <c r="N60" s="120"/>
      <c r="O60" s="120"/>
      <c r="P60" s="120"/>
      <c r="Q60" s="120">
        <v>100</v>
      </c>
      <c r="R60" s="120"/>
      <c r="S60" s="121"/>
      <c r="T60" s="121"/>
      <c r="U60" s="121"/>
      <c r="V60" s="121"/>
      <c r="W60" s="121"/>
      <c r="X60" s="121"/>
      <c r="Y60" s="121"/>
    </row>
    <row r="61" spans="1:25" s="122" customFormat="1" ht="42" customHeight="1" x14ac:dyDescent="0.25">
      <c r="A61" s="118">
        <v>48</v>
      </c>
      <c r="B61" s="107" t="s">
        <v>187</v>
      </c>
      <c r="C61" s="108" t="s">
        <v>7</v>
      </c>
      <c r="D61" s="109" t="s">
        <v>247</v>
      </c>
      <c r="E61" s="110" t="s">
        <v>189</v>
      </c>
      <c r="F61" s="111" t="s">
        <v>248</v>
      </c>
      <c r="G61" s="112" t="s">
        <v>249</v>
      </c>
      <c r="H61" s="113" t="s">
        <v>250</v>
      </c>
      <c r="I61" s="114" t="s">
        <v>236</v>
      </c>
      <c r="J61" s="115">
        <v>18530000</v>
      </c>
      <c r="K61" s="119">
        <v>106.4</v>
      </c>
      <c r="L61" s="188">
        <f t="shared" si="0"/>
        <v>0</v>
      </c>
      <c r="M61" s="120"/>
      <c r="N61" s="120"/>
      <c r="O61" s="120"/>
      <c r="P61" s="120"/>
      <c r="Q61" s="120">
        <v>106.4</v>
      </c>
      <c r="R61" s="120"/>
      <c r="S61" s="121"/>
      <c r="T61" s="121"/>
      <c r="U61" s="121"/>
      <c r="V61" s="121"/>
      <c r="W61" s="121"/>
      <c r="X61" s="121"/>
      <c r="Y61" s="121"/>
    </row>
    <row r="62" spans="1:25" s="122" customFormat="1" ht="42" customHeight="1" x14ac:dyDescent="0.25">
      <c r="A62" s="118">
        <v>49</v>
      </c>
      <c r="B62" s="107" t="s">
        <v>197</v>
      </c>
      <c r="C62" s="108" t="s">
        <v>7</v>
      </c>
      <c r="D62" s="109" t="s">
        <v>251</v>
      </c>
      <c r="E62" s="110" t="s">
        <v>212</v>
      </c>
      <c r="F62" s="111" t="s">
        <v>252</v>
      </c>
      <c r="G62" s="112" t="s">
        <v>250</v>
      </c>
      <c r="H62" s="113" t="s">
        <v>250</v>
      </c>
      <c r="I62" s="114" t="s">
        <v>236</v>
      </c>
      <c r="J62" s="115" t="s">
        <v>205</v>
      </c>
      <c r="K62" s="119">
        <v>50</v>
      </c>
      <c r="L62" s="188">
        <f t="shared" si="0"/>
        <v>0</v>
      </c>
      <c r="M62" s="120"/>
      <c r="N62" s="120"/>
      <c r="O62" s="120"/>
      <c r="P62" s="120"/>
      <c r="Q62" s="120">
        <v>50</v>
      </c>
      <c r="R62" s="120"/>
      <c r="S62" s="121"/>
      <c r="T62" s="121"/>
      <c r="U62" s="121"/>
      <c r="V62" s="121"/>
      <c r="W62" s="121"/>
      <c r="X62" s="121"/>
      <c r="Y62" s="121"/>
    </row>
    <row r="63" spans="1:25" s="122" customFormat="1" ht="42" customHeight="1" x14ac:dyDescent="0.25">
      <c r="A63" s="118">
        <v>50</v>
      </c>
      <c r="B63" s="107" t="s">
        <v>192</v>
      </c>
      <c r="C63" s="108" t="s">
        <v>7</v>
      </c>
      <c r="D63" s="109" t="s">
        <v>253</v>
      </c>
      <c r="E63" s="110" t="s">
        <v>194</v>
      </c>
      <c r="F63" s="111" t="s">
        <v>254</v>
      </c>
      <c r="G63" s="112" t="s">
        <v>250</v>
      </c>
      <c r="H63" s="113" t="s">
        <v>255</v>
      </c>
      <c r="I63" s="114" t="s">
        <v>73</v>
      </c>
      <c r="J63" s="115">
        <v>45453000</v>
      </c>
      <c r="K63" s="119">
        <v>7888.16</v>
      </c>
      <c r="L63" s="188">
        <f t="shared" si="0"/>
        <v>0</v>
      </c>
      <c r="M63" s="120"/>
      <c r="N63" s="120"/>
      <c r="O63" s="120"/>
      <c r="P63" s="120"/>
      <c r="Q63" s="120">
        <v>7888.16</v>
      </c>
      <c r="R63" s="120"/>
      <c r="S63" s="121"/>
      <c r="T63" s="121"/>
      <c r="U63" s="121"/>
      <c r="V63" s="121"/>
      <c r="W63" s="121"/>
      <c r="X63" s="121"/>
      <c r="Y63" s="121"/>
    </row>
    <row r="64" spans="1:25" s="122" customFormat="1" ht="42" customHeight="1" x14ac:dyDescent="0.25">
      <c r="A64" s="118">
        <v>51</v>
      </c>
      <c r="B64" s="107" t="s">
        <v>197</v>
      </c>
      <c r="C64" s="108" t="s">
        <v>7</v>
      </c>
      <c r="D64" s="109" t="s">
        <v>347</v>
      </c>
      <c r="E64" s="110" t="s">
        <v>212</v>
      </c>
      <c r="F64" s="111" t="s">
        <v>346</v>
      </c>
      <c r="G64" s="112" t="s">
        <v>348</v>
      </c>
      <c r="H64" s="113" t="s">
        <v>348</v>
      </c>
      <c r="I64" s="114" t="s">
        <v>349</v>
      </c>
      <c r="J64" s="115" t="s">
        <v>205</v>
      </c>
      <c r="K64" s="119">
        <v>70</v>
      </c>
      <c r="L64" s="188">
        <f t="shared" si="0"/>
        <v>0</v>
      </c>
      <c r="M64" s="120"/>
      <c r="N64" s="120"/>
      <c r="O64" s="120"/>
      <c r="P64" s="120"/>
      <c r="Q64" s="120">
        <v>70</v>
      </c>
      <c r="R64" s="120"/>
      <c r="S64" s="121"/>
      <c r="T64" s="121"/>
      <c r="U64" s="121"/>
      <c r="V64" s="121"/>
      <c r="W64" s="121"/>
      <c r="X64" s="121"/>
      <c r="Y64" s="121"/>
    </row>
    <row r="65" spans="1:25" s="122" customFormat="1" ht="42" customHeight="1" x14ac:dyDescent="0.25">
      <c r="A65" s="118">
        <v>52</v>
      </c>
      <c r="B65" s="107" t="s">
        <v>352</v>
      </c>
      <c r="C65" s="108" t="s">
        <v>7</v>
      </c>
      <c r="D65" s="109" t="s">
        <v>351</v>
      </c>
      <c r="E65" s="221" t="s">
        <v>353</v>
      </c>
      <c r="F65" s="111" t="s">
        <v>354</v>
      </c>
      <c r="G65" s="219" t="s">
        <v>348</v>
      </c>
      <c r="H65" s="219" t="s">
        <v>73</v>
      </c>
      <c r="I65" s="219" t="s">
        <v>48</v>
      </c>
      <c r="J65" s="219">
        <v>72400000</v>
      </c>
      <c r="K65" s="116">
        <v>200</v>
      </c>
      <c r="L65" s="188">
        <f t="shared" si="0"/>
        <v>150</v>
      </c>
      <c r="M65" s="120"/>
      <c r="N65" s="120"/>
      <c r="O65" s="120"/>
      <c r="P65" s="120"/>
      <c r="Q65" s="120"/>
      <c r="R65" s="120">
        <v>25</v>
      </c>
      <c r="S65" s="121">
        <v>25</v>
      </c>
      <c r="T65" s="121"/>
      <c r="U65" s="121"/>
      <c r="V65" s="121"/>
      <c r="W65" s="121"/>
      <c r="X65" s="121"/>
      <c r="Y65" s="121"/>
    </row>
    <row r="66" spans="1:25" s="122" customFormat="1" ht="42" customHeight="1" x14ac:dyDescent="0.25">
      <c r="A66" s="118">
        <v>53</v>
      </c>
      <c r="B66" s="107" t="s">
        <v>357</v>
      </c>
      <c r="C66" s="108" t="s">
        <v>7</v>
      </c>
      <c r="D66" s="109" t="s">
        <v>355</v>
      </c>
      <c r="E66" s="110" t="s">
        <v>358</v>
      </c>
      <c r="F66" s="111" t="s">
        <v>356</v>
      </c>
      <c r="G66" s="112" t="s">
        <v>348</v>
      </c>
      <c r="H66" s="113" t="s">
        <v>73</v>
      </c>
      <c r="I66" s="114" t="s">
        <v>48</v>
      </c>
      <c r="J66" s="115">
        <v>72200000</v>
      </c>
      <c r="K66" s="119">
        <v>3540</v>
      </c>
      <c r="L66" s="188">
        <f t="shared" si="0"/>
        <v>0</v>
      </c>
      <c r="M66" s="120"/>
      <c r="N66" s="120"/>
      <c r="O66" s="120"/>
      <c r="P66" s="120"/>
      <c r="Q66" s="120">
        <v>3540</v>
      </c>
      <c r="R66" s="120"/>
      <c r="S66" s="121"/>
      <c r="T66" s="121"/>
      <c r="U66" s="121"/>
      <c r="V66" s="121"/>
      <c r="W66" s="121"/>
      <c r="X66" s="121"/>
      <c r="Y66" s="121"/>
    </row>
    <row r="67" spans="1:25" s="122" customFormat="1" ht="42" customHeight="1" x14ac:dyDescent="0.25">
      <c r="A67" s="118">
        <v>54</v>
      </c>
      <c r="B67" s="107" t="s">
        <v>350</v>
      </c>
      <c r="C67" s="108" t="s">
        <v>7</v>
      </c>
      <c r="D67" s="109" t="s">
        <v>359</v>
      </c>
      <c r="E67" s="110" t="s">
        <v>208</v>
      </c>
      <c r="F67" s="111"/>
      <c r="G67" s="112" t="s">
        <v>348</v>
      </c>
      <c r="H67" s="113"/>
      <c r="I67" s="114"/>
      <c r="J67" s="115">
        <v>15812000</v>
      </c>
      <c r="K67" s="119">
        <v>100</v>
      </c>
      <c r="L67" s="188">
        <f t="shared" si="0"/>
        <v>0</v>
      </c>
      <c r="M67" s="120"/>
      <c r="N67" s="120"/>
      <c r="O67" s="120"/>
      <c r="P67" s="120"/>
      <c r="Q67" s="120">
        <v>100</v>
      </c>
      <c r="R67" s="120"/>
      <c r="S67" s="121"/>
      <c r="T67" s="121"/>
      <c r="U67" s="121"/>
      <c r="V67" s="121"/>
      <c r="W67" s="121"/>
      <c r="X67" s="121"/>
      <c r="Y67" s="121"/>
    </row>
    <row r="68" spans="1:25" s="122" customFormat="1" ht="42" customHeight="1" x14ac:dyDescent="0.25">
      <c r="A68" s="118"/>
      <c r="B68" s="107" t="s">
        <v>362</v>
      </c>
      <c r="C68" s="108" t="s">
        <v>7</v>
      </c>
      <c r="D68" s="109" t="s">
        <v>360</v>
      </c>
      <c r="E68" s="110" t="s">
        <v>363</v>
      </c>
      <c r="F68" s="111" t="s">
        <v>361</v>
      </c>
      <c r="G68" s="112" t="s">
        <v>364</v>
      </c>
      <c r="H68" s="113" t="s">
        <v>365</v>
      </c>
      <c r="I68" s="114" t="s">
        <v>349</v>
      </c>
      <c r="J68" s="115">
        <v>39200000</v>
      </c>
      <c r="K68" s="220">
        <v>120</v>
      </c>
      <c r="L68" s="188">
        <f t="shared" si="0"/>
        <v>0</v>
      </c>
      <c r="M68" s="120"/>
      <c r="N68" s="120"/>
      <c r="O68" s="120"/>
      <c r="P68" s="120"/>
      <c r="Q68" s="131">
        <v>120</v>
      </c>
      <c r="R68" s="121"/>
      <c r="S68" s="121"/>
      <c r="T68" s="121"/>
      <c r="U68" s="121"/>
      <c r="V68" s="121"/>
      <c r="W68" s="121"/>
      <c r="X68" s="121"/>
      <c r="Y68" s="121"/>
    </row>
    <row r="69" spans="1:25" s="122" customFormat="1" ht="42" customHeight="1" x14ac:dyDescent="0.25">
      <c r="A69" s="118"/>
      <c r="B69" s="107" t="s">
        <v>197</v>
      </c>
      <c r="C69" s="108" t="s">
        <v>7</v>
      </c>
      <c r="D69" s="109" t="s">
        <v>368</v>
      </c>
      <c r="E69" s="110" t="s">
        <v>212</v>
      </c>
      <c r="F69" s="111" t="s">
        <v>366</v>
      </c>
      <c r="G69" s="112" t="s">
        <v>367</v>
      </c>
      <c r="H69" s="113" t="s">
        <v>367</v>
      </c>
      <c r="I69" s="114" t="s">
        <v>349</v>
      </c>
      <c r="J69" s="115" t="s">
        <v>205</v>
      </c>
      <c r="K69" s="119">
        <v>100</v>
      </c>
      <c r="L69" s="188">
        <f t="shared" si="0"/>
        <v>0</v>
      </c>
      <c r="M69" s="120"/>
      <c r="N69" s="120"/>
      <c r="O69" s="120"/>
      <c r="P69" s="120"/>
      <c r="Q69" s="131">
        <v>100</v>
      </c>
      <c r="R69" s="121"/>
      <c r="S69" s="121"/>
      <c r="T69" s="121"/>
      <c r="U69" s="121"/>
      <c r="V69" s="121"/>
      <c r="W69" s="121"/>
      <c r="X69" s="121"/>
      <c r="Y69" s="121"/>
    </row>
    <row r="70" spans="1:25" s="122" customFormat="1" ht="42" customHeight="1" x14ac:dyDescent="0.25">
      <c r="A70" s="118"/>
      <c r="B70" s="107" t="s">
        <v>350</v>
      </c>
      <c r="C70" s="108" t="s">
        <v>7</v>
      </c>
      <c r="D70" s="109" t="s">
        <v>369</v>
      </c>
      <c r="E70" s="110" t="s">
        <v>208</v>
      </c>
      <c r="F70" s="111"/>
      <c r="G70" s="112" t="s">
        <v>370</v>
      </c>
      <c r="H70" s="113"/>
      <c r="I70" s="114"/>
      <c r="J70" s="115">
        <v>15812000</v>
      </c>
      <c r="K70" s="119">
        <v>80</v>
      </c>
      <c r="L70" s="188">
        <f t="shared" si="0"/>
        <v>0</v>
      </c>
      <c r="M70" s="120"/>
      <c r="N70" s="120"/>
      <c r="O70" s="120"/>
      <c r="P70" s="120"/>
      <c r="Q70" s="131">
        <v>80</v>
      </c>
      <c r="R70" s="121"/>
      <c r="S70" s="121"/>
      <c r="T70" s="121"/>
      <c r="U70" s="121"/>
      <c r="V70" s="121"/>
      <c r="W70" s="121"/>
      <c r="X70" s="121"/>
      <c r="Y70" s="121"/>
    </row>
    <row r="71" spans="1:25" s="122" customFormat="1" ht="26.25" customHeight="1" x14ac:dyDescent="0.25">
      <c r="A71" s="238"/>
      <c r="B71" s="240" t="s">
        <v>15</v>
      </c>
      <c r="C71" s="242" t="s">
        <v>7</v>
      </c>
      <c r="D71" s="244" t="s">
        <v>371</v>
      </c>
      <c r="E71" s="246" t="s">
        <v>31</v>
      </c>
      <c r="F71" s="248"/>
      <c r="G71" s="234" t="s">
        <v>364</v>
      </c>
      <c r="H71" s="236"/>
      <c r="I71" s="236"/>
      <c r="J71" s="124">
        <v>41100000</v>
      </c>
      <c r="K71" s="119">
        <v>210.6</v>
      </c>
      <c r="L71" s="188">
        <f t="shared" si="0"/>
        <v>0</v>
      </c>
      <c r="M71" s="120"/>
      <c r="N71" s="120"/>
      <c r="O71" s="120"/>
      <c r="P71" s="120"/>
      <c r="Q71" s="131">
        <v>210.6</v>
      </c>
      <c r="R71" s="121"/>
      <c r="S71" s="121"/>
      <c r="T71" s="121"/>
      <c r="U71" s="121"/>
      <c r="V71" s="121"/>
      <c r="W71" s="121"/>
      <c r="X71" s="121"/>
      <c r="Y71" s="121"/>
    </row>
    <row r="72" spans="1:25" s="122" customFormat="1" ht="27.75" customHeight="1" x14ac:dyDescent="0.25">
      <c r="A72" s="239"/>
      <c r="B72" s="241"/>
      <c r="C72" s="243"/>
      <c r="D72" s="245"/>
      <c r="E72" s="247"/>
      <c r="F72" s="249"/>
      <c r="G72" s="235"/>
      <c r="H72" s="237"/>
      <c r="I72" s="237"/>
      <c r="J72" s="124">
        <v>15900000</v>
      </c>
      <c r="K72" s="119">
        <v>177.84</v>
      </c>
      <c r="L72" s="188">
        <f t="shared" si="0"/>
        <v>0</v>
      </c>
      <c r="M72" s="120"/>
      <c r="N72" s="120"/>
      <c r="O72" s="120"/>
      <c r="P72" s="120"/>
      <c r="Q72" s="131">
        <v>177.84</v>
      </c>
      <c r="R72" s="121"/>
      <c r="S72" s="121"/>
      <c r="T72" s="121"/>
      <c r="U72" s="121"/>
      <c r="V72" s="121"/>
      <c r="W72" s="121"/>
      <c r="X72" s="121"/>
      <c r="Y72" s="121"/>
    </row>
    <row r="73" spans="1:25" s="122" customFormat="1" ht="42" customHeight="1" x14ac:dyDescent="0.25">
      <c r="A73" s="118"/>
      <c r="B73" s="107" t="s">
        <v>374</v>
      </c>
      <c r="C73" s="108" t="s">
        <v>7</v>
      </c>
      <c r="D73" s="109" t="s">
        <v>373</v>
      </c>
      <c r="E73" s="110" t="s">
        <v>375</v>
      </c>
      <c r="F73" s="111" t="s">
        <v>372</v>
      </c>
      <c r="G73" s="112" t="s">
        <v>376</v>
      </c>
      <c r="H73" s="113" t="s">
        <v>377</v>
      </c>
      <c r="I73" s="114" t="s">
        <v>378</v>
      </c>
      <c r="J73" s="115">
        <v>80500000</v>
      </c>
      <c r="K73" s="220">
        <v>600</v>
      </c>
      <c r="L73" s="188">
        <f t="shared" si="0"/>
        <v>0</v>
      </c>
      <c r="M73" s="120"/>
      <c r="N73" s="120"/>
      <c r="O73" s="120"/>
      <c r="P73" s="120"/>
      <c r="Q73" s="131"/>
      <c r="R73" s="121">
        <v>600</v>
      </c>
      <c r="S73" s="121"/>
      <c r="T73" s="121"/>
      <c r="U73" s="121"/>
      <c r="V73" s="121"/>
      <c r="W73" s="121"/>
      <c r="X73" s="121"/>
      <c r="Y73" s="121"/>
    </row>
    <row r="74" spans="1:25" s="122" customFormat="1" ht="42" customHeight="1" x14ac:dyDescent="0.25">
      <c r="A74" s="118"/>
      <c r="B74" s="107" t="s">
        <v>381</v>
      </c>
      <c r="C74" s="108" t="s">
        <v>7</v>
      </c>
      <c r="D74" s="109" t="s">
        <v>379</v>
      </c>
      <c r="E74" s="110" t="s">
        <v>380</v>
      </c>
      <c r="F74" s="111"/>
      <c r="G74" s="112" t="s">
        <v>364</v>
      </c>
      <c r="H74" s="113"/>
      <c r="I74" s="114"/>
      <c r="J74" s="115">
        <v>55300000</v>
      </c>
      <c r="K74" s="220">
        <v>2864.4</v>
      </c>
      <c r="L74" s="188">
        <f t="shared" si="0"/>
        <v>0</v>
      </c>
      <c r="M74" s="120"/>
      <c r="N74" s="120"/>
      <c r="O74" s="120"/>
      <c r="P74" s="120"/>
      <c r="Q74" s="131"/>
      <c r="R74" s="121">
        <v>2864.4</v>
      </c>
      <c r="S74" s="121"/>
      <c r="T74" s="121"/>
      <c r="U74" s="121"/>
      <c r="V74" s="121"/>
      <c r="W74" s="121"/>
      <c r="X74" s="121"/>
      <c r="Y74" s="121"/>
    </row>
    <row r="75" spans="1:25" s="122" customFormat="1" ht="42" customHeight="1" x14ac:dyDescent="0.25">
      <c r="A75" s="118"/>
      <c r="B75" s="107" t="s">
        <v>381</v>
      </c>
      <c r="C75" s="108" t="s">
        <v>7</v>
      </c>
      <c r="D75" s="109" t="s">
        <v>382</v>
      </c>
      <c r="E75" s="110" t="s">
        <v>383</v>
      </c>
      <c r="F75" s="111"/>
      <c r="G75" s="112" t="s">
        <v>364</v>
      </c>
      <c r="H75" s="113"/>
      <c r="I75" s="114"/>
      <c r="J75" s="115">
        <v>55300000</v>
      </c>
      <c r="K75" s="220">
        <v>4257</v>
      </c>
      <c r="L75" s="188">
        <f>K75-R75</f>
        <v>0</v>
      </c>
      <c r="M75" s="120"/>
      <c r="N75" s="120"/>
      <c r="O75" s="120"/>
      <c r="P75" s="120"/>
      <c r="Q75" s="131"/>
      <c r="R75" s="121">
        <v>4257</v>
      </c>
      <c r="S75" s="121"/>
      <c r="T75" s="121"/>
      <c r="U75" s="121"/>
      <c r="V75" s="121"/>
      <c r="W75" s="121"/>
      <c r="X75" s="121"/>
      <c r="Y75" s="121"/>
    </row>
    <row r="76" spans="1:25" s="122" customFormat="1" ht="42" customHeight="1" x14ac:dyDescent="0.25">
      <c r="A76" s="118"/>
      <c r="B76" s="107" t="s">
        <v>385</v>
      </c>
      <c r="C76" s="108" t="s">
        <v>7</v>
      </c>
      <c r="D76" s="109" t="s">
        <v>384</v>
      </c>
      <c r="E76" s="110" t="s">
        <v>386</v>
      </c>
      <c r="F76" s="111" t="s">
        <v>387</v>
      </c>
      <c r="G76" s="112" t="s">
        <v>229</v>
      </c>
      <c r="H76" s="113" t="s">
        <v>388</v>
      </c>
      <c r="I76" s="114" t="s">
        <v>73</v>
      </c>
      <c r="J76" s="115">
        <v>42500000</v>
      </c>
      <c r="K76" s="220">
        <v>1399.99</v>
      </c>
      <c r="L76" s="188">
        <f>K76-R76</f>
        <v>0</v>
      </c>
      <c r="M76" s="120"/>
      <c r="N76" s="120"/>
      <c r="O76" s="120"/>
      <c r="P76" s="120"/>
      <c r="Q76" s="131"/>
      <c r="R76" s="121">
        <v>1399.99</v>
      </c>
      <c r="S76" s="121"/>
      <c r="T76" s="121"/>
      <c r="U76" s="121"/>
      <c r="V76" s="121"/>
      <c r="W76" s="121"/>
      <c r="X76" s="121"/>
      <c r="Y76" s="121"/>
    </row>
    <row r="77" spans="1:25" s="122" customFormat="1" ht="42" customHeight="1" x14ac:dyDescent="0.25">
      <c r="A77" s="118"/>
      <c r="B77" s="107" t="s">
        <v>182</v>
      </c>
      <c r="C77" s="108" t="s">
        <v>7</v>
      </c>
      <c r="D77" s="109" t="s">
        <v>389</v>
      </c>
      <c r="E77" s="110" t="s">
        <v>184</v>
      </c>
      <c r="F77" s="111" t="s">
        <v>390</v>
      </c>
      <c r="G77" s="112" t="s">
        <v>391</v>
      </c>
      <c r="H77" s="113" t="s">
        <v>392</v>
      </c>
      <c r="I77" s="114" t="s">
        <v>393</v>
      </c>
      <c r="J77" s="115">
        <v>15800000</v>
      </c>
      <c r="K77" s="220">
        <v>95.7</v>
      </c>
      <c r="L77" s="188">
        <f t="shared" ref="L77" si="1">K77-R77</f>
        <v>0</v>
      </c>
      <c r="M77" s="120"/>
      <c r="N77" s="120"/>
      <c r="O77" s="120"/>
      <c r="P77" s="120"/>
      <c r="Q77" s="131"/>
      <c r="R77" s="121">
        <v>95.7</v>
      </c>
      <c r="S77" s="121"/>
      <c r="T77" s="121"/>
      <c r="U77" s="121"/>
      <c r="V77" s="121"/>
      <c r="W77" s="121"/>
      <c r="X77" s="121"/>
      <c r="Y77" s="121"/>
    </row>
    <row r="78" spans="1:25" s="122" customFormat="1" ht="42" customHeight="1" x14ac:dyDescent="0.25">
      <c r="A78" s="118"/>
      <c r="B78" s="107" t="s">
        <v>374</v>
      </c>
      <c r="C78" s="108" t="s">
        <v>7</v>
      </c>
      <c r="D78" s="109" t="s">
        <v>398</v>
      </c>
      <c r="E78" s="110" t="s">
        <v>375</v>
      </c>
      <c r="F78" s="111" t="s">
        <v>394</v>
      </c>
      <c r="G78" s="112" t="s">
        <v>395</v>
      </c>
      <c r="H78" s="113" t="s">
        <v>396</v>
      </c>
      <c r="I78" s="114" t="s">
        <v>397</v>
      </c>
      <c r="J78" s="115">
        <v>80500000</v>
      </c>
      <c r="K78" s="220">
        <v>1650</v>
      </c>
      <c r="L78" s="188">
        <f>K78-S78</f>
        <v>0</v>
      </c>
      <c r="M78" s="120"/>
      <c r="N78" s="120"/>
      <c r="O78" s="120"/>
      <c r="P78" s="120"/>
      <c r="Q78" s="131"/>
      <c r="R78" s="121"/>
      <c r="S78" s="121">
        <v>1650</v>
      </c>
      <c r="T78" s="121"/>
      <c r="U78" s="121"/>
      <c r="V78" s="121"/>
      <c r="W78" s="121"/>
      <c r="X78" s="121"/>
      <c r="Y78" s="121"/>
    </row>
    <row r="79" spans="1:25" s="122" customFormat="1" ht="42" customHeight="1" x14ac:dyDescent="0.25">
      <c r="A79" s="118"/>
      <c r="B79" s="107" t="s">
        <v>404</v>
      </c>
      <c r="C79" s="108" t="s">
        <v>7</v>
      </c>
      <c r="D79" s="109" t="s">
        <v>399</v>
      </c>
      <c r="E79" s="110" t="s">
        <v>400</v>
      </c>
      <c r="F79" s="111" t="s">
        <v>401</v>
      </c>
      <c r="G79" s="112" t="s">
        <v>402</v>
      </c>
      <c r="H79" s="113" t="s">
        <v>403</v>
      </c>
      <c r="I79" s="114" t="s">
        <v>393</v>
      </c>
      <c r="J79" s="115">
        <v>50700000</v>
      </c>
      <c r="K79" s="220">
        <v>450</v>
      </c>
      <c r="L79" s="188">
        <f>K79-S79</f>
        <v>0</v>
      </c>
      <c r="M79" s="120"/>
      <c r="N79" s="120"/>
      <c r="O79" s="120"/>
      <c r="P79" s="120"/>
      <c r="Q79" s="131"/>
      <c r="R79" s="121"/>
      <c r="S79" s="121">
        <v>450</v>
      </c>
      <c r="T79" s="121"/>
      <c r="U79" s="121"/>
      <c r="V79" s="121"/>
      <c r="W79" s="121"/>
      <c r="X79" s="121"/>
      <c r="Y79" s="121"/>
    </row>
    <row r="80" spans="1:25" s="122" customFormat="1" ht="24.75" customHeight="1" x14ac:dyDescent="0.25">
      <c r="A80" s="238"/>
      <c r="B80" s="240" t="s">
        <v>15</v>
      </c>
      <c r="C80" s="242" t="s">
        <v>7</v>
      </c>
      <c r="D80" s="244" t="s">
        <v>405</v>
      </c>
      <c r="E80" s="246" t="s">
        <v>31</v>
      </c>
      <c r="F80" s="248"/>
      <c r="G80" s="234" t="s">
        <v>402</v>
      </c>
      <c r="H80" s="236"/>
      <c r="I80" s="236"/>
      <c r="J80" s="124">
        <v>41100000</v>
      </c>
      <c r="K80" s="119">
        <v>210.6</v>
      </c>
      <c r="L80" s="188">
        <f>K80-M80-N80-O80-P80-Q80-R80-S80-T80-U80-V80-W80-X80</f>
        <v>0</v>
      </c>
      <c r="M80" s="120"/>
      <c r="N80" s="120"/>
      <c r="O80" s="120"/>
      <c r="P80" s="120"/>
      <c r="Q80" s="131"/>
      <c r="R80" s="121"/>
      <c r="S80" s="121">
        <v>210.6</v>
      </c>
      <c r="T80" s="121"/>
      <c r="U80" s="121"/>
      <c r="V80" s="121"/>
      <c r="W80" s="121"/>
      <c r="X80" s="121"/>
      <c r="Y80" s="121"/>
    </row>
    <row r="81" spans="1:25" s="122" customFormat="1" ht="24.75" customHeight="1" x14ac:dyDescent="0.25">
      <c r="A81" s="239"/>
      <c r="B81" s="241"/>
      <c r="C81" s="243"/>
      <c r="D81" s="245"/>
      <c r="E81" s="247"/>
      <c r="F81" s="249"/>
      <c r="G81" s="235"/>
      <c r="H81" s="237"/>
      <c r="I81" s="237"/>
      <c r="J81" s="124">
        <v>15900000</v>
      </c>
      <c r="K81" s="119">
        <v>216.6</v>
      </c>
      <c r="L81" s="188">
        <f t="shared" si="0"/>
        <v>0</v>
      </c>
      <c r="M81" s="120"/>
      <c r="N81" s="120"/>
      <c r="O81" s="120"/>
      <c r="P81" s="120"/>
      <c r="Q81" s="131"/>
      <c r="R81" s="121"/>
      <c r="S81" s="121">
        <v>216.6</v>
      </c>
      <c r="T81" s="121"/>
      <c r="U81" s="121"/>
      <c r="V81" s="121"/>
      <c r="W81" s="121"/>
      <c r="X81" s="121"/>
      <c r="Y81" s="121"/>
    </row>
    <row r="82" spans="1:25" s="122" customFormat="1" ht="42" customHeight="1" x14ac:dyDescent="0.25">
      <c r="A82" s="223"/>
      <c r="B82" s="224" t="s">
        <v>407</v>
      </c>
      <c r="C82" s="108" t="s">
        <v>7</v>
      </c>
      <c r="D82" s="201" t="s">
        <v>406</v>
      </c>
      <c r="E82" s="225" t="s">
        <v>288</v>
      </c>
      <c r="F82" s="202" t="s">
        <v>408</v>
      </c>
      <c r="G82" s="200" t="s">
        <v>345</v>
      </c>
      <c r="H82" s="200" t="s">
        <v>409</v>
      </c>
      <c r="I82" s="226" t="s">
        <v>410</v>
      </c>
      <c r="J82" s="125">
        <v>39500000</v>
      </c>
      <c r="K82" s="126">
        <v>700</v>
      </c>
      <c r="L82" s="227">
        <f>K82-M82-N82-O82-P82-Q82-R82-S82-T82-U82-V82-W82-X82</f>
        <v>0</v>
      </c>
      <c r="M82" s="120"/>
      <c r="N82" s="120"/>
      <c r="O82" s="120"/>
      <c r="P82" s="120"/>
      <c r="Q82" s="131"/>
      <c r="R82" s="121"/>
      <c r="S82" s="121">
        <v>700</v>
      </c>
      <c r="T82" s="121"/>
      <c r="U82" s="121"/>
      <c r="V82" s="121"/>
      <c r="W82" s="121"/>
      <c r="X82" s="121"/>
      <c r="Y82" s="121"/>
    </row>
    <row r="83" spans="1:25" s="122" customFormat="1" ht="42" customHeight="1" x14ac:dyDescent="0.25">
      <c r="A83" s="118"/>
      <c r="B83" s="224" t="s">
        <v>412</v>
      </c>
      <c r="C83" s="108" t="s">
        <v>7</v>
      </c>
      <c r="D83" s="195" t="s">
        <v>411</v>
      </c>
      <c r="E83" s="225" t="s">
        <v>413</v>
      </c>
      <c r="F83" s="202" t="s">
        <v>414</v>
      </c>
      <c r="G83" s="200" t="s">
        <v>396</v>
      </c>
      <c r="H83" s="200" t="s">
        <v>415</v>
      </c>
      <c r="I83" s="226" t="s">
        <v>397</v>
      </c>
      <c r="J83" s="125">
        <v>18500000</v>
      </c>
      <c r="K83" s="119">
        <v>225</v>
      </c>
      <c r="L83" s="227">
        <f t="shared" ref="L83:L93" si="2">K83-M83-N83-O83-P83-Q83-R83-S83-T83-U83-V83-W83-X83</f>
        <v>0</v>
      </c>
      <c r="M83" s="120"/>
      <c r="N83" s="120"/>
      <c r="O83" s="120"/>
      <c r="P83" s="120"/>
      <c r="Q83" s="131"/>
      <c r="R83" s="121"/>
      <c r="S83" s="121">
        <v>225</v>
      </c>
      <c r="T83" s="121"/>
      <c r="U83" s="121"/>
      <c r="V83" s="121"/>
      <c r="W83" s="121"/>
      <c r="X83" s="121"/>
      <c r="Y83" s="121"/>
    </row>
    <row r="84" spans="1:25" s="130" customFormat="1" ht="42" customHeight="1" x14ac:dyDescent="0.25">
      <c r="A84" s="223"/>
      <c r="B84" s="224" t="s">
        <v>417</v>
      </c>
      <c r="C84" s="108" t="s">
        <v>7</v>
      </c>
      <c r="D84" s="201" t="s">
        <v>416</v>
      </c>
      <c r="E84" s="225" t="s">
        <v>418</v>
      </c>
      <c r="F84" s="202" t="s">
        <v>419</v>
      </c>
      <c r="G84" s="200" t="s">
        <v>396</v>
      </c>
      <c r="H84" s="200" t="s">
        <v>420</v>
      </c>
      <c r="I84" s="226" t="s">
        <v>397</v>
      </c>
      <c r="J84" s="125">
        <v>79200000</v>
      </c>
      <c r="K84" s="126">
        <v>954</v>
      </c>
      <c r="L84" s="227">
        <f t="shared" si="2"/>
        <v>954</v>
      </c>
      <c r="M84" s="127"/>
      <c r="N84" s="127"/>
      <c r="O84" s="127"/>
      <c r="P84" s="127"/>
      <c r="Q84" s="228"/>
      <c r="R84" s="129"/>
      <c r="S84" s="129"/>
      <c r="T84" s="129"/>
      <c r="U84" s="129"/>
      <c r="V84" s="129"/>
      <c r="W84" s="129"/>
      <c r="X84" s="129"/>
      <c r="Y84" s="129"/>
    </row>
    <row r="85" spans="1:25" s="130" customFormat="1" ht="42" customHeight="1" x14ac:dyDescent="0.25">
      <c r="A85" s="223"/>
      <c r="B85" s="224" t="s">
        <v>422</v>
      </c>
      <c r="C85" s="108" t="s">
        <v>7</v>
      </c>
      <c r="D85" s="201" t="s">
        <v>421</v>
      </c>
      <c r="E85" s="225" t="s">
        <v>423</v>
      </c>
      <c r="F85" s="202" t="s">
        <v>424</v>
      </c>
      <c r="G85" s="200" t="s">
        <v>396</v>
      </c>
      <c r="H85" s="200" t="s">
        <v>425</v>
      </c>
      <c r="I85" s="226" t="s">
        <v>426</v>
      </c>
      <c r="J85" s="125">
        <v>44200000</v>
      </c>
      <c r="K85" s="126">
        <v>785</v>
      </c>
      <c r="L85" s="227">
        <f t="shared" si="2"/>
        <v>785</v>
      </c>
      <c r="M85" s="127"/>
      <c r="N85" s="127"/>
      <c r="O85" s="127"/>
      <c r="P85" s="127"/>
      <c r="Q85" s="228"/>
      <c r="R85" s="129"/>
      <c r="S85" s="129"/>
      <c r="T85" s="129"/>
      <c r="U85" s="129"/>
      <c r="V85" s="129"/>
      <c r="W85" s="129"/>
      <c r="X85" s="129"/>
      <c r="Y85" s="129"/>
    </row>
    <row r="86" spans="1:25" s="130" customFormat="1" ht="42" customHeight="1" x14ac:dyDescent="0.25">
      <c r="A86" s="223"/>
      <c r="B86" s="224" t="s">
        <v>429</v>
      </c>
      <c r="C86" s="108" t="s">
        <v>7</v>
      </c>
      <c r="D86" s="201" t="s">
        <v>427</v>
      </c>
      <c r="E86" s="225" t="s">
        <v>428</v>
      </c>
      <c r="F86" s="202"/>
      <c r="G86" s="200" t="s">
        <v>430</v>
      </c>
      <c r="H86" s="200"/>
      <c r="I86" s="226"/>
      <c r="J86" s="125">
        <v>15800000</v>
      </c>
      <c r="K86" s="126">
        <v>71</v>
      </c>
      <c r="L86" s="227">
        <f t="shared" si="2"/>
        <v>0</v>
      </c>
      <c r="M86" s="127"/>
      <c r="N86" s="127"/>
      <c r="O86" s="127"/>
      <c r="P86" s="127"/>
      <c r="Q86" s="228"/>
      <c r="R86" s="129"/>
      <c r="S86" s="129">
        <v>71</v>
      </c>
      <c r="T86" s="129"/>
      <c r="U86" s="129"/>
      <c r="V86" s="129"/>
      <c r="W86" s="129"/>
      <c r="X86" s="129"/>
      <c r="Y86" s="129"/>
    </row>
    <row r="87" spans="1:25" s="122" customFormat="1" ht="42" customHeight="1" x14ac:dyDescent="0.25">
      <c r="A87" s="118"/>
      <c r="B87" s="194" t="s">
        <v>182</v>
      </c>
      <c r="C87" s="108" t="s">
        <v>7</v>
      </c>
      <c r="D87" s="195" t="s">
        <v>431</v>
      </c>
      <c r="E87" s="110" t="s">
        <v>184</v>
      </c>
      <c r="F87" s="197" t="s">
        <v>432</v>
      </c>
      <c r="G87" s="198" t="s">
        <v>433</v>
      </c>
      <c r="H87" s="199" t="s">
        <v>434</v>
      </c>
      <c r="I87" s="222" t="s">
        <v>397</v>
      </c>
      <c r="J87" s="124">
        <v>15800000</v>
      </c>
      <c r="K87" s="119">
        <v>80.400000000000006</v>
      </c>
      <c r="L87" s="227">
        <f t="shared" si="2"/>
        <v>0</v>
      </c>
      <c r="M87" s="120"/>
      <c r="N87" s="120"/>
      <c r="O87" s="120"/>
      <c r="P87" s="120"/>
      <c r="Q87" s="131"/>
      <c r="R87" s="121"/>
      <c r="S87" s="121">
        <v>80.400000000000006</v>
      </c>
      <c r="T87" s="121"/>
      <c r="U87" s="121"/>
      <c r="V87" s="121"/>
      <c r="W87" s="121"/>
      <c r="X87" s="121"/>
      <c r="Y87" s="121"/>
    </row>
    <row r="88" spans="1:25" s="122" customFormat="1" ht="42" customHeight="1" x14ac:dyDescent="0.25">
      <c r="A88" s="238"/>
      <c r="B88" s="240" t="s">
        <v>15</v>
      </c>
      <c r="C88" s="242" t="s">
        <v>7</v>
      </c>
      <c r="D88" s="244" t="s">
        <v>435</v>
      </c>
      <c r="E88" s="246" t="s">
        <v>31</v>
      </c>
      <c r="F88" s="248"/>
      <c r="G88" s="234" t="s">
        <v>420</v>
      </c>
      <c r="H88" s="236"/>
      <c r="I88" s="236"/>
      <c r="J88" s="124">
        <v>41100000</v>
      </c>
      <c r="K88" s="119">
        <v>210.6</v>
      </c>
      <c r="L88" s="227">
        <f t="shared" si="2"/>
        <v>210.6</v>
      </c>
      <c r="M88" s="120"/>
      <c r="N88" s="120"/>
      <c r="O88" s="120"/>
      <c r="P88" s="120"/>
      <c r="Q88" s="131"/>
      <c r="R88" s="121"/>
      <c r="S88" s="121"/>
      <c r="T88" s="121"/>
      <c r="U88" s="121"/>
      <c r="V88" s="121"/>
      <c r="W88" s="121"/>
      <c r="X88" s="121"/>
      <c r="Y88" s="121"/>
    </row>
    <row r="89" spans="1:25" s="122" customFormat="1" ht="42" customHeight="1" x14ac:dyDescent="0.25">
      <c r="A89" s="239"/>
      <c r="B89" s="241"/>
      <c r="C89" s="243"/>
      <c r="D89" s="245"/>
      <c r="E89" s="247"/>
      <c r="F89" s="249"/>
      <c r="G89" s="235"/>
      <c r="H89" s="237"/>
      <c r="I89" s="237"/>
      <c r="J89" s="124">
        <v>15900000</v>
      </c>
      <c r="K89" s="119">
        <v>288</v>
      </c>
      <c r="L89" s="227">
        <f t="shared" si="2"/>
        <v>288</v>
      </c>
      <c r="M89" s="120"/>
      <c r="N89" s="120"/>
      <c r="O89" s="120"/>
      <c r="P89" s="120"/>
      <c r="Q89" s="131"/>
      <c r="R89" s="121"/>
      <c r="S89" s="121"/>
      <c r="T89" s="121"/>
      <c r="U89" s="121"/>
      <c r="V89" s="121"/>
      <c r="W89" s="121"/>
      <c r="X89" s="121"/>
      <c r="Y89" s="121"/>
    </row>
    <row r="90" spans="1:25" s="122" customFormat="1" ht="42" customHeight="1" x14ac:dyDescent="0.25">
      <c r="A90" s="118"/>
      <c r="B90" s="194"/>
      <c r="C90" s="108"/>
      <c r="D90" s="195"/>
      <c r="E90" s="196"/>
      <c r="F90" s="197"/>
      <c r="G90" s="198"/>
      <c r="H90" s="199"/>
      <c r="I90" s="222"/>
      <c r="J90" s="124"/>
      <c r="K90" s="119"/>
      <c r="L90" s="227">
        <f t="shared" si="2"/>
        <v>0</v>
      </c>
      <c r="M90" s="120"/>
      <c r="N90" s="120"/>
      <c r="O90" s="120"/>
      <c r="P90" s="120"/>
      <c r="Q90" s="131"/>
      <c r="R90" s="121"/>
      <c r="S90" s="121"/>
      <c r="T90" s="121"/>
      <c r="U90" s="121"/>
      <c r="V90" s="121"/>
      <c r="W90" s="121"/>
      <c r="X90" s="121"/>
      <c r="Y90" s="121"/>
    </row>
    <row r="91" spans="1:25" s="122" customFormat="1" ht="42" customHeight="1" x14ac:dyDescent="0.25">
      <c r="A91" s="118"/>
      <c r="B91" s="194"/>
      <c r="C91" s="108"/>
      <c r="D91" s="195"/>
      <c r="E91" s="196"/>
      <c r="F91" s="197"/>
      <c r="G91" s="198"/>
      <c r="H91" s="199"/>
      <c r="I91" s="222"/>
      <c r="J91" s="124"/>
      <c r="K91" s="119"/>
      <c r="L91" s="227">
        <f t="shared" si="2"/>
        <v>0</v>
      </c>
      <c r="M91" s="120"/>
      <c r="N91" s="120"/>
      <c r="O91" s="120"/>
      <c r="P91" s="120"/>
      <c r="Q91" s="131"/>
      <c r="R91" s="121"/>
      <c r="S91" s="121"/>
      <c r="T91" s="121"/>
      <c r="U91" s="121"/>
      <c r="V91" s="121"/>
      <c r="W91" s="121"/>
      <c r="X91" s="121"/>
      <c r="Y91" s="121"/>
    </row>
    <row r="92" spans="1:25" s="122" customFormat="1" ht="42" customHeight="1" x14ac:dyDescent="0.25">
      <c r="A92" s="118"/>
      <c r="B92" s="194"/>
      <c r="C92" s="108"/>
      <c r="D92" s="195"/>
      <c r="E92" s="196"/>
      <c r="F92" s="197"/>
      <c r="G92" s="198"/>
      <c r="H92" s="199"/>
      <c r="I92" s="222"/>
      <c r="J92" s="124"/>
      <c r="K92" s="119"/>
      <c r="L92" s="227">
        <f t="shared" si="2"/>
        <v>0</v>
      </c>
      <c r="M92" s="120"/>
      <c r="N92" s="120"/>
      <c r="O92" s="120"/>
      <c r="P92" s="120"/>
      <c r="Q92" s="131"/>
      <c r="R92" s="121"/>
      <c r="S92" s="121"/>
      <c r="T92" s="121"/>
      <c r="U92" s="121"/>
      <c r="V92" s="121"/>
      <c r="W92" s="121"/>
      <c r="X92" s="121"/>
      <c r="Y92" s="121"/>
    </row>
    <row r="93" spans="1:25" s="122" customFormat="1" ht="42" customHeight="1" x14ac:dyDescent="0.25">
      <c r="A93" s="118">
        <v>56</v>
      </c>
      <c r="B93" s="107"/>
      <c r="C93" s="108"/>
      <c r="D93" s="109"/>
      <c r="E93" s="110"/>
      <c r="F93" s="111"/>
      <c r="G93" s="112"/>
      <c r="H93" s="113"/>
      <c r="I93" s="114"/>
      <c r="J93" s="115"/>
      <c r="K93" s="119"/>
      <c r="L93" s="227">
        <f t="shared" si="2"/>
        <v>0</v>
      </c>
      <c r="M93" s="120"/>
      <c r="N93" s="120"/>
      <c r="O93" s="120"/>
      <c r="P93" s="120"/>
      <c r="Q93" s="131"/>
      <c r="R93" s="121"/>
      <c r="S93" s="121"/>
      <c r="T93" s="121"/>
      <c r="U93" s="121"/>
      <c r="V93" s="121"/>
      <c r="W93" s="121"/>
      <c r="X93" s="121"/>
      <c r="Y93" s="121"/>
    </row>
    <row r="94" spans="1:25" s="60" customFormat="1" ht="25.5" customHeight="1" x14ac:dyDescent="0.25">
      <c r="A94" s="73"/>
      <c r="B94" s="58"/>
      <c r="C94" s="278" t="s">
        <v>46</v>
      </c>
      <c r="D94" s="279"/>
      <c r="E94" s="279"/>
      <c r="F94" s="279"/>
      <c r="G94" s="279"/>
      <c r="H94" s="279"/>
      <c r="I94" s="279"/>
      <c r="J94" s="279"/>
      <c r="K94" s="280"/>
      <c r="L94" s="189" t="s">
        <v>61</v>
      </c>
      <c r="M94" s="84"/>
      <c r="N94" s="84"/>
      <c r="O94" s="84"/>
      <c r="P94" s="84"/>
      <c r="Q94" s="84"/>
      <c r="R94" s="84"/>
      <c r="S94" s="84"/>
      <c r="T94" s="85"/>
      <c r="U94" s="61"/>
      <c r="V94" s="62"/>
      <c r="W94" s="67"/>
      <c r="X94" s="59"/>
      <c r="Y94" s="59"/>
    </row>
    <row r="95" spans="1:25" s="142" customFormat="1" ht="28.5" customHeight="1" x14ac:dyDescent="0.25">
      <c r="A95" s="132">
        <v>1</v>
      </c>
      <c r="B95" s="133" t="s">
        <v>256</v>
      </c>
      <c r="C95" s="134" t="s">
        <v>32</v>
      </c>
      <c r="D95" s="134" t="s">
        <v>257</v>
      </c>
      <c r="E95" s="135" t="s">
        <v>258</v>
      </c>
      <c r="F95" s="136" t="s">
        <v>259</v>
      </c>
      <c r="G95" s="137" t="s">
        <v>260</v>
      </c>
      <c r="H95" s="138" t="s">
        <v>261</v>
      </c>
      <c r="I95" s="137" t="s">
        <v>73</v>
      </c>
      <c r="J95" s="139">
        <v>30200000</v>
      </c>
      <c r="K95" s="140">
        <v>13504</v>
      </c>
      <c r="L95" s="190">
        <f>K95-M95-N95-O95-P95-Q95-R95-S95-T95-U95-V95-W95-X95-AA95</f>
        <v>0</v>
      </c>
      <c r="P95" s="142">
        <v>13504</v>
      </c>
      <c r="T95" s="141"/>
      <c r="U95" s="141"/>
      <c r="V95" s="141"/>
      <c r="W95" s="141"/>
      <c r="X95" s="141"/>
      <c r="Y95" s="141"/>
    </row>
    <row r="96" spans="1:25" s="142" customFormat="1" ht="26.25" customHeight="1" x14ac:dyDescent="0.3">
      <c r="A96" s="143">
        <v>2</v>
      </c>
      <c r="B96" s="144" t="s">
        <v>262</v>
      </c>
      <c r="C96" s="134" t="s">
        <v>32</v>
      </c>
      <c r="D96" s="145" t="s">
        <v>263</v>
      </c>
      <c r="E96" s="146" t="s">
        <v>264</v>
      </c>
      <c r="F96" s="147" t="s">
        <v>265</v>
      </c>
      <c r="G96" s="148" t="s">
        <v>266</v>
      </c>
      <c r="H96" s="148" t="s">
        <v>267</v>
      </c>
      <c r="I96" s="149" t="s">
        <v>268</v>
      </c>
      <c r="J96" s="150">
        <v>66514110</v>
      </c>
      <c r="K96" s="151">
        <v>3995.18</v>
      </c>
      <c r="L96" s="190">
        <f t="shared" ref="L96:L110" si="3">K96-M96-N96-O96-P96-Q96-R96-S96-T96-U96-V96-W96-X96-AA96</f>
        <v>2013.9999999999995</v>
      </c>
      <c r="M96" s="141"/>
      <c r="N96" s="141">
        <v>339.32</v>
      </c>
      <c r="O96" s="152">
        <v>306.48</v>
      </c>
      <c r="P96" s="152">
        <v>339.32</v>
      </c>
      <c r="Q96" s="153">
        <v>328.37</v>
      </c>
      <c r="R96" s="154">
        <v>339.32</v>
      </c>
      <c r="S96" s="141">
        <v>328.37</v>
      </c>
      <c r="T96" s="141"/>
      <c r="U96" s="141"/>
      <c r="V96" s="155"/>
      <c r="W96" s="155"/>
      <c r="X96" s="155"/>
      <c r="Y96" s="141"/>
    </row>
    <row r="97" spans="1:35" s="142" customFormat="1" ht="26.25" customHeight="1" x14ac:dyDescent="0.25">
      <c r="A97" s="143">
        <v>3</v>
      </c>
      <c r="B97" s="144" t="s">
        <v>54</v>
      </c>
      <c r="C97" s="134" t="s">
        <v>32</v>
      </c>
      <c r="D97" s="145" t="s">
        <v>269</v>
      </c>
      <c r="E97" s="146" t="s">
        <v>270</v>
      </c>
      <c r="F97" s="156" t="s">
        <v>271</v>
      </c>
      <c r="G97" s="148" t="s">
        <v>76</v>
      </c>
      <c r="H97" s="148" t="s">
        <v>272</v>
      </c>
      <c r="I97" s="149" t="s">
        <v>273</v>
      </c>
      <c r="J97" s="150">
        <v>64212000</v>
      </c>
      <c r="K97" s="151">
        <v>16000</v>
      </c>
      <c r="L97" s="190">
        <f t="shared" si="3"/>
        <v>7114.5</v>
      </c>
      <c r="M97" s="141"/>
      <c r="N97" s="141">
        <v>1366.54</v>
      </c>
      <c r="O97" s="141">
        <v>1558.93</v>
      </c>
      <c r="P97" s="141">
        <v>1464.47</v>
      </c>
      <c r="Q97" s="141">
        <v>1576.25</v>
      </c>
      <c r="R97" s="141">
        <v>1483.04</v>
      </c>
      <c r="S97" s="141">
        <v>1436.27</v>
      </c>
      <c r="T97" s="141"/>
      <c r="U97" s="141"/>
      <c r="V97" s="155"/>
      <c r="W97" s="141"/>
      <c r="X97" s="141"/>
      <c r="Y97" s="141"/>
    </row>
    <row r="98" spans="1:35" s="142" customFormat="1" ht="26.25" customHeight="1" x14ac:dyDescent="0.25">
      <c r="A98" s="143">
        <v>4</v>
      </c>
      <c r="B98" s="144" t="s">
        <v>274</v>
      </c>
      <c r="C98" s="134" t="s">
        <v>32</v>
      </c>
      <c r="D98" s="142" t="s">
        <v>275</v>
      </c>
      <c r="E98" s="144" t="s">
        <v>276</v>
      </c>
      <c r="F98" s="139" t="s">
        <v>277</v>
      </c>
      <c r="G98" s="148" t="s">
        <v>278</v>
      </c>
      <c r="H98" s="148"/>
      <c r="I98" s="149" t="s">
        <v>85</v>
      </c>
      <c r="J98" s="150" t="s">
        <v>279</v>
      </c>
      <c r="K98" s="151">
        <v>60270</v>
      </c>
      <c r="L98" s="190">
        <f t="shared" si="3"/>
        <v>34896.699999999997</v>
      </c>
      <c r="M98" s="141"/>
      <c r="N98" s="141">
        <v>3067.37</v>
      </c>
      <c r="O98" s="141">
        <v>2708.9</v>
      </c>
      <c r="P98" s="141">
        <v>3792.48</v>
      </c>
      <c r="Q98" s="141">
        <v>3601.69</v>
      </c>
      <c r="R98" s="141">
        <v>3949.7</v>
      </c>
      <c r="S98" s="141">
        <v>3434.93</v>
      </c>
      <c r="T98" s="141">
        <v>4818.2299999999996</v>
      </c>
      <c r="U98" s="141"/>
      <c r="V98" s="155"/>
      <c r="W98" s="141"/>
      <c r="X98" s="141"/>
      <c r="Y98" s="141"/>
    </row>
    <row r="99" spans="1:35" s="142" customFormat="1" ht="26.25" customHeight="1" x14ac:dyDescent="0.25">
      <c r="A99" s="143">
        <v>5</v>
      </c>
      <c r="B99" s="144" t="s">
        <v>16</v>
      </c>
      <c r="C99" s="134" t="s">
        <v>32</v>
      </c>
      <c r="D99" s="142" t="s">
        <v>280</v>
      </c>
      <c r="E99" s="144" t="s">
        <v>281</v>
      </c>
      <c r="F99" s="139" t="s">
        <v>282</v>
      </c>
      <c r="G99" s="148" t="s">
        <v>283</v>
      </c>
      <c r="H99" s="148" t="s">
        <v>284</v>
      </c>
      <c r="I99" s="149" t="s">
        <v>285</v>
      </c>
      <c r="J99" s="150">
        <v>30197630</v>
      </c>
      <c r="K99" s="151">
        <v>25000</v>
      </c>
      <c r="L99" s="190">
        <f t="shared" si="3"/>
        <v>1562.5</v>
      </c>
      <c r="M99" s="141">
        <v>1562.5</v>
      </c>
      <c r="N99" s="141">
        <v>1875</v>
      </c>
      <c r="O99" s="141">
        <v>1875</v>
      </c>
      <c r="P99" s="141"/>
      <c r="Q99" s="141">
        <v>8750</v>
      </c>
      <c r="R99" s="141">
        <v>6875</v>
      </c>
      <c r="S99" s="141">
        <v>2500</v>
      </c>
      <c r="T99" s="141"/>
      <c r="U99" s="141"/>
      <c r="V99" s="155"/>
      <c r="W99" s="141"/>
      <c r="X99" s="141"/>
      <c r="Y99" s="141"/>
    </row>
    <row r="100" spans="1:35" s="142" customFormat="1" ht="26.25" customHeight="1" x14ac:dyDescent="0.25">
      <c r="A100" s="143">
        <v>6</v>
      </c>
      <c r="B100" s="144" t="s">
        <v>286</v>
      </c>
      <c r="C100" s="134" t="s">
        <v>32</v>
      </c>
      <c r="D100" s="142" t="s">
        <v>287</v>
      </c>
      <c r="E100" s="144" t="s">
        <v>288</v>
      </c>
      <c r="F100" s="139" t="s">
        <v>282</v>
      </c>
      <c r="G100" s="148" t="s">
        <v>289</v>
      </c>
      <c r="H100" s="148"/>
      <c r="I100" s="149" t="s">
        <v>290</v>
      </c>
      <c r="J100" s="150">
        <v>34100000</v>
      </c>
      <c r="K100" s="151">
        <v>130800</v>
      </c>
      <c r="L100" s="190">
        <f t="shared" si="3"/>
        <v>0</v>
      </c>
      <c r="M100" s="141">
        <v>65400</v>
      </c>
      <c r="N100" s="141">
        <v>65400</v>
      </c>
      <c r="O100" s="141"/>
      <c r="P100" s="141"/>
      <c r="Q100" s="141"/>
      <c r="R100" s="141"/>
      <c r="S100" s="141"/>
      <c r="T100" s="141"/>
      <c r="U100" s="141"/>
      <c r="V100" s="155"/>
      <c r="W100" s="141"/>
      <c r="X100" s="141"/>
      <c r="Y100" s="141"/>
    </row>
    <row r="101" spans="1:35" s="142" customFormat="1" ht="26.25" customHeight="1" x14ac:dyDescent="0.25">
      <c r="A101" s="252">
        <v>7</v>
      </c>
      <c r="B101" s="144" t="s">
        <v>291</v>
      </c>
      <c r="C101" s="254" t="s">
        <v>32</v>
      </c>
      <c r="D101" s="256" t="s">
        <v>293</v>
      </c>
      <c r="E101" s="258" t="s">
        <v>50</v>
      </c>
      <c r="F101" s="260" t="s">
        <v>294</v>
      </c>
      <c r="G101" s="262" t="s">
        <v>112</v>
      </c>
      <c r="H101" s="262"/>
      <c r="I101" s="262" t="s">
        <v>85</v>
      </c>
      <c r="J101" s="150" t="s">
        <v>295</v>
      </c>
      <c r="K101" s="151">
        <v>1002.6</v>
      </c>
      <c r="L101" s="190">
        <f t="shared" si="3"/>
        <v>579.27999999999986</v>
      </c>
      <c r="M101" s="141"/>
      <c r="N101" s="152">
        <v>55.7</v>
      </c>
      <c r="O101" s="152">
        <v>55.7</v>
      </c>
      <c r="P101" s="152"/>
      <c r="Q101" s="152">
        <v>200.52</v>
      </c>
      <c r="R101" s="141">
        <v>55.7</v>
      </c>
      <c r="S101" s="141">
        <v>55.7</v>
      </c>
      <c r="T101" s="141"/>
      <c r="U101" s="141"/>
      <c r="V101" s="141"/>
      <c r="W101" s="141"/>
      <c r="X101" s="141"/>
      <c r="Y101" s="141"/>
    </row>
    <row r="102" spans="1:35" s="142" customFormat="1" ht="26.25" customHeight="1" x14ac:dyDescent="0.25">
      <c r="A102" s="253"/>
      <c r="B102" s="144" t="s">
        <v>292</v>
      </c>
      <c r="C102" s="255"/>
      <c r="D102" s="257"/>
      <c r="E102" s="259"/>
      <c r="F102" s="261"/>
      <c r="G102" s="263"/>
      <c r="H102" s="263"/>
      <c r="I102" s="263"/>
      <c r="J102" s="150">
        <v>42900000</v>
      </c>
      <c r="K102" s="151">
        <v>380.75</v>
      </c>
      <c r="L102" s="190">
        <f t="shared" si="3"/>
        <v>258.90999999999991</v>
      </c>
      <c r="M102" s="141"/>
      <c r="N102" s="152">
        <v>15.23</v>
      </c>
      <c r="O102" s="152">
        <v>15.23</v>
      </c>
      <c r="P102" s="152"/>
      <c r="Q102" s="152">
        <v>60.92</v>
      </c>
      <c r="R102" s="157">
        <v>15.23</v>
      </c>
      <c r="S102" s="141">
        <v>15.23</v>
      </c>
      <c r="T102" s="141"/>
      <c r="U102" s="141"/>
      <c r="V102" s="141"/>
      <c r="W102" s="141"/>
      <c r="X102" s="141"/>
      <c r="Y102" s="141"/>
    </row>
    <row r="103" spans="1:35" s="142" customFormat="1" ht="26.25" customHeight="1" x14ac:dyDescent="0.25">
      <c r="A103" s="158">
        <v>8</v>
      </c>
      <c r="B103" s="144" t="s">
        <v>296</v>
      </c>
      <c r="C103" s="134" t="s">
        <v>32</v>
      </c>
      <c r="D103" s="145" t="s">
        <v>287</v>
      </c>
      <c r="E103" s="144" t="s">
        <v>288</v>
      </c>
      <c r="F103" s="139" t="s">
        <v>297</v>
      </c>
      <c r="G103" s="148" t="s">
        <v>117</v>
      </c>
      <c r="H103" s="148"/>
      <c r="I103" s="149" t="s">
        <v>298</v>
      </c>
      <c r="J103" s="150">
        <v>50100000</v>
      </c>
      <c r="K103" s="232">
        <v>17400</v>
      </c>
      <c r="L103" s="233">
        <f t="shared" si="3"/>
        <v>16956</v>
      </c>
      <c r="M103" s="141"/>
      <c r="N103" s="141"/>
      <c r="O103" s="141"/>
      <c r="P103" s="141"/>
      <c r="Q103" s="141"/>
      <c r="R103" s="141"/>
      <c r="S103" s="141">
        <v>444</v>
      </c>
      <c r="T103" s="141"/>
      <c r="U103" s="141"/>
      <c r="V103" s="141"/>
      <c r="W103" s="141"/>
      <c r="X103" s="141"/>
      <c r="Y103" s="141"/>
    </row>
    <row r="104" spans="1:35" s="142" customFormat="1" ht="26.25" customHeight="1" x14ac:dyDescent="0.25">
      <c r="A104" s="158">
        <v>9</v>
      </c>
      <c r="B104" s="144" t="s">
        <v>299</v>
      </c>
      <c r="C104" s="134" t="s">
        <v>32</v>
      </c>
      <c r="D104" s="145" t="s">
        <v>300</v>
      </c>
      <c r="E104" s="135" t="s">
        <v>258</v>
      </c>
      <c r="F104" s="139" t="s">
        <v>301</v>
      </c>
      <c r="G104" s="148" t="s">
        <v>201</v>
      </c>
      <c r="H104" s="148" t="s">
        <v>302</v>
      </c>
      <c r="I104" s="149" t="s">
        <v>303</v>
      </c>
      <c r="J104" s="150">
        <v>30200000</v>
      </c>
      <c r="K104" s="151">
        <v>9450</v>
      </c>
      <c r="L104" s="190">
        <f t="shared" si="3"/>
        <v>0</v>
      </c>
      <c r="M104" s="141"/>
      <c r="N104" s="141"/>
      <c r="O104" s="141"/>
      <c r="P104" s="141"/>
      <c r="Q104" s="141"/>
      <c r="R104" s="141">
        <v>9450</v>
      </c>
      <c r="S104" s="141"/>
      <c r="T104" s="141"/>
      <c r="U104" s="141"/>
      <c r="V104" s="141"/>
      <c r="W104" s="141"/>
      <c r="X104" s="141"/>
      <c r="Y104" s="141"/>
    </row>
    <row r="105" spans="1:35" s="164" customFormat="1" ht="26.25" customHeight="1" x14ac:dyDescent="0.25">
      <c r="A105" s="159">
        <v>10</v>
      </c>
      <c r="B105" s="144" t="s">
        <v>299</v>
      </c>
      <c r="C105" s="134" t="s">
        <v>32</v>
      </c>
      <c r="D105" s="160" t="s">
        <v>300</v>
      </c>
      <c r="E105" s="135" t="s">
        <v>258</v>
      </c>
      <c r="F105" s="139" t="s">
        <v>305</v>
      </c>
      <c r="G105" s="148" t="s">
        <v>201</v>
      </c>
      <c r="H105" s="148" t="s">
        <v>302</v>
      </c>
      <c r="I105" s="149" t="s">
        <v>303</v>
      </c>
      <c r="J105" s="161">
        <v>30100000</v>
      </c>
      <c r="K105" s="162">
        <v>5188.5</v>
      </c>
      <c r="L105" s="190">
        <f t="shared" si="3"/>
        <v>0</v>
      </c>
      <c r="M105" s="163"/>
      <c r="N105" s="163"/>
      <c r="O105" s="163"/>
      <c r="P105" s="163"/>
      <c r="Q105" s="163"/>
      <c r="R105" s="163">
        <v>5188.5</v>
      </c>
      <c r="S105" s="163"/>
      <c r="T105" s="163"/>
      <c r="U105" s="163"/>
      <c r="V105" s="163"/>
      <c r="W105" s="163"/>
      <c r="X105" s="163"/>
      <c r="Y105" s="163"/>
    </row>
    <row r="106" spans="1:35" s="164" customFormat="1" ht="26.25" customHeight="1" x14ac:dyDescent="0.25">
      <c r="A106" s="159">
        <v>11</v>
      </c>
      <c r="B106" s="165" t="s">
        <v>304</v>
      </c>
      <c r="C106" s="134" t="s">
        <v>32</v>
      </c>
      <c r="D106" s="160" t="s">
        <v>306</v>
      </c>
      <c r="E106" s="165" t="s">
        <v>307</v>
      </c>
      <c r="F106" s="166" t="s">
        <v>308</v>
      </c>
      <c r="G106" s="167" t="s">
        <v>309</v>
      </c>
      <c r="H106" s="167" t="s">
        <v>310</v>
      </c>
      <c r="I106" s="168" t="s">
        <v>311</v>
      </c>
      <c r="J106" s="161">
        <v>30237280</v>
      </c>
      <c r="K106" s="162">
        <v>1608</v>
      </c>
      <c r="L106" s="190">
        <f t="shared" si="3"/>
        <v>0</v>
      </c>
      <c r="M106" s="163"/>
      <c r="N106" s="163"/>
      <c r="O106" s="163"/>
      <c r="P106" s="163"/>
      <c r="Q106" s="163"/>
      <c r="R106" s="163"/>
      <c r="S106" s="163">
        <v>1608</v>
      </c>
      <c r="T106" s="163"/>
      <c r="U106" s="163"/>
      <c r="V106" s="163"/>
      <c r="W106" s="163"/>
      <c r="X106" s="163"/>
      <c r="Y106" s="163"/>
    </row>
    <row r="107" spans="1:35" s="164" customFormat="1" ht="26.25" customHeight="1" x14ac:dyDescent="0.25">
      <c r="A107" s="159">
        <v>12</v>
      </c>
      <c r="B107" s="165" t="s">
        <v>312</v>
      </c>
      <c r="C107" s="169" t="s">
        <v>32</v>
      </c>
      <c r="D107" s="160" t="s">
        <v>313</v>
      </c>
      <c r="E107" s="165" t="s">
        <v>50</v>
      </c>
      <c r="F107" s="166" t="s">
        <v>314</v>
      </c>
      <c r="G107" s="167" t="s">
        <v>249</v>
      </c>
      <c r="H107" s="167" t="s">
        <v>236</v>
      </c>
      <c r="I107" s="167" t="s">
        <v>341</v>
      </c>
      <c r="J107" s="161">
        <v>34300000</v>
      </c>
      <c r="K107" s="162">
        <v>900</v>
      </c>
      <c r="L107" s="190">
        <f t="shared" si="3"/>
        <v>0</v>
      </c>
      <c r="M107" s="163"/>
      <c r="N107" s="163"/>
      <c r="O107" s="163"/>
      <c r="P107" s="163"/>
      <c r="Q107" s="163">
        <v>900</v>
      </c>
      <c r="R107" s="163"/>
      <c r="S107" s="163"/>
      <c r="T107" s="163"/>
      <c r="U107" s="163"/>
      <c r="V107" s="163"/>
      <c r="W107" s="163"/>
      <c r="X107" s="163"/>
      <c r="Y107" s="163"/>
    </row>
    <row r="108" spans="1:35" s="164" customFormat="1" ht="26.25" customHeight="1" x14ac:dyDescent="0.25">
      <c r="A108" s="159">
        <v>13</v>
      </c>
      <c r="B108" s="165" t="s">
        <v>343</v>
      </c>
      <c r="C108" s="169" t="s">
        <v>32</v>
      </c>
      <c r="D108" s="160" t="s">
        <v>342</v>
      </c>
      <c r="E108" s="165" t="s">
        <v>338</v>
      </c>
      <c r="F108" s="166" t="s">
        <v>339</v>
      </c>
      <c r="G108" s="167" t="s">
        <v>229</v>
      </c>
      <c r="H108" s="167" t="s">
        <v>340</v>
      </c>
      <c r="I108" s="168" t="s">
        <v>85</v>
      </c>
      <c r="J108" s="161">
        <v>39113100</v>
      </c>
      <c r="K108" s="162">
        <v>7635</v>
      </c>
      <c r="L108" s="190">
        <f t="shared" si="3"/>
        <v>7635</v>
      </c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</row>
    <row r="109" spans="1:35" s="164" customFormat="1" ht="26.25" customHeight="1" x14ac:dyDescent="0.25">
      <c r="A109" s="159">
        <v>14</v>
      </c>
      <c r="B109" s="165" t="s">
        <v>262</v>
      </c>
      <c r="C109" s="169" t="s">
        <v>32</v>
      </c>
      <c r="D109" s="160" t="s">
        <v>263</v>
      </c>
      <c r="E109" s="146" t="s">
        <v>264</v>
      </c>
      <c r="F109" s="166" t="s">
        <v>344</v>
      </c>
      <c r="G109" s="167" t="s">
        <v>345</v>
      </c>
      <c r="H109" s="167" t="s">
        <v>73</v>
      </c>
      <c r="I109" s="149" t="s">
        <v>268</v>
      </c>
      <c r="J109" s="150">
        <v>66514110</v>
      </c>
      <c r="K109" s="162">
        <v>1887.17</v>
      </c>
      <c r="L109" s="190">
        <f t="shared" si="3"/>
        <v>1847.02</v>
      </c>
      <c r="M109" s="163"/>
      <c r="N109" s="163"/>
      <c r="O109" s="163"/>
      <c r="P109" s="163"/>
      <c r="Q109" s="163"/>
      <c r="R109" s="163">
        <v>40.15</v>
      </c>
      <c r="S109" s="163"/>
      <c r="T109" s="163"/>
      <c r="U109" s="163"/>
      <c r="V109" s="163"/>
      <c r="W109" s="163"/>
      <c r="X109" s="163"/>
      <c r="Y109" s="163"/>
    </row>
    <row r="110" spans="1:35" s="164" customFormat="1" ht="26.25" customHeight="1" x14ac:dyDescent="0.25">
      <c r="A110" s="170"/>
      <c r="B110" s="165"/>
      <c r="C110" s="169"/>
      <c r="D110" s="160"/>
      <c r="E110" s="171"/>
      <c r="F110" s="166"/>
      <c r="G110" s="167"/>
      <c r="H110" s="167"/>
      <c r="I110" s="168"/>
      <c r="J110" s="161"/>
      <c r="K110" s="162"/>
      <c r="L110" s="190">
        <f t="shared" si="3"/>
        <v>0</v>
      </c>
      <c r="M110" s="163"/>
      <c r="N110" s="163"/>
      <c r="O110" s="163"/>
      <c r="P110" s="163"/>
      <c r="Q110" s="163"/>
      <c r="R110" s="163"/>
      <c r="S110" s="163"/>
      <c r="T110" s="163"/>
      <c r="U110" s="163"/>
      <c r="V110" s="172"/>
      <c r="W110" s="163"/>
      <c r="X110" s="163"/>
      <c r="Y110" s="163"/>
    </row>
    <row r="111" spans="1:35" s="79" customFormat="1" ht="18.75" customHeight="1" x14ac:dyDescent="0.25">
      <c r="A111" s="76"/>
      <c r="B111" s="77"/>
      <c r="C111" s="250" t="s">
        <v>47</v>
      </c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1"/>
      <c r="U111" s="78"/>
      <c r="V111" s="78"/>
      <c r="W111" s="83"/>
      <c r="X111" s="78"/>
      <c r="Y111" s="78"/>
    </row>
    <row r="112" spans="1:35" s="75" customFormat="1" ht="63.75" customHeight="1" x14ac:dyDescent="0.25">
      <c r="A112" s="173"/>
      <c r="B112" s="205" t="s">
        <v>0</v>
      </c>
      <c r="C112" s="206" t="s">
        <v>1</v>
      </c>
      <c r="D112" s="207" t="s">
        <v>29</v>
      </c>
      <c r="E112" s="205" t="s">
        <v>28</v>
      </c>
      <c r="F112" s="208" t="s">
        <v>19</v>
      </c>
      <c r="G112" s="209" t="s">
        <v>22</v>
      </c>
      <c r="H112" s="205" t="s">
        <v>17</v>
      </c>
      <c r="I112" s="205" t="s">
        <v>18</v>
      </c>
      <c r="J112" s="205" t="s">
        <v>55</v>
      </c>
      <c r="K112" s="210"/>
      <c r="L112" s="19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</row>
    <row r="113" spans="1:35" s="13" customFormat="1" ht="66" customHeight="1" x14ac:dyDescent="0.25">
      <c r="A113" s="173">
        <v>1</v>
      </c>
      <c r="B113" s="174" t="s">
        <v>30</v>
      </c>
      <c r="C113" s="175" t="s">
        <v>27</v>
      </c>
      <c r="D113" s="176" t="s">
        <v>315</v>
      </c>
      <c r="E113" s="174" t="s">
        <v>317</v>
      </c>
      <c r="F113" s="177" t="s">
        <v>51</v>
      </c>
      <c r="G113" s="178" t="s">
        <v>316</v>
      </c>
      <c r="H113" s="174">
        <v>12000</v>
      </c>
      <c r="I113" s="174">
        <v>10545.8</v>
      </c>
      <c r="J113" s="174">
        <v>64100000</v>
      </c>
      <c r="K113" s="178"/>
      <c r="L113" s="204">
        <f>I113-M113-N113-O113-P113-Q113-R113-S113-T113-U113-V113</f>
        <v>7253.8799999999992</v>
      </c>
      <c r="M113" s="179"/>
      <c r="N113" s="180">
        <v>846.04</v>
      </c>
      <c r="O113" s="180"/>
      <c r="P113" s="180">
        <v>623.55999999999995</v>
      </c>
      <c r="Q113" s="180">
        <v>814.66</v>
      </c>
      <c r="R113" s="180">
        <v>595.05999999999995</v>
      </c>
      <c r="S113" s="180">
        <v>412.6</v>
      </c>
      <c r="T113" s="180"/>
      <c r="U113" s="212"/>
      <c r="V113" s="212"/>
      <c r="W113" s="212"/>
      <c r="X113" s="212"/>
      <c r="Y113" s="212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</row>
    <row r="114" spans="1:35" s="13" customFormat="1" ht="66" customHeight="1" x14ac:dyDescent="0.25">
      <c r="A114" s="173">
        <v>2</v>
      </c>
      <c r="B114" s="174" t="s">
        <v>14</v>
      </c>
      <c r="C114" s="175" t="s">
        <v>27</v>
      </c>
      <c r="D114" s="176" t="s">
        <v>318</v>
      </c>
      <c r="E114" s="174" t="s">
        <v>319</v>
      </c>
      <c r="F114" s="177" t="s">
        <v>320</v>
      </c>
      <c r="G114" s="174" t="s">
        <v>321</v>
      </c>
      <c r="H114" s="203">
        <v>35000</v>
      </c>
      <c r="I114" s="174">
        <v>35000</v>
      </c>
      <c r="J114" s="174">
        <v>50100000</v>
      </c>
      <c r="K114" s="178"/>
      <c r="L114" s="204">
        <f t="shared" ref="L114:L118" si="4">I114-M114-N114-O114-P114-Q114-R114-S114-T114-U114-V114</f>
        <v>4421.17</v>
      </c>
      <c r="M114" s="179"/>
      <c r="N114" s="180">
        <v>4281.6499999999996</v>
      </c>
      <c r="O114" s="180">
        <v>4474.8500000000004</v>
      </c>
      <c r="P114" s="180">
        <v>5365.28</v>
      </c>
      <c r="Q114" s="180">
        <v>4329.5600000000004</v>
      </c>
      <c r="R114" s="180">
        <v>5235.2299999999996</v>
      </c>
      <c r="S114" s="180">
        <v>6892.26</v>
      </c>
      <c r="T114" s="180"/>
      <c r="U114" s="212"/>
      <c r="V114" s="212"/>
      <c r="W114" s="212"/>
      <c r="X114" s="212"/>
      <c r="Y114" s="212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</row>
    <row r="115" spans="1:35" s="13" customFormat="1" ht="66" customHeight="1" x14ac:dyDescent="0.25">
      <c r="A115" s="173">
        <v>3</v>
      </c>
      <c r="B115" s="174" t="s">
        <v>52</v>
      </c>
      <c r="C115" s="175" t="s">
        <v>27</v>
      </c>
      <c r="D115" s="176" t="s">
        <v>322</v>
      </c>
      <c r="E115" s="174" t="s">
        <v>323</v>
      </c>
      <c r="F115" s="177" t="s">
        <v>324</v>
      </c>
      <c r="G115" s="174" t="s">
        <v>325</v>
      </c>
      <c r="H115" s="174">
        <v>26000</v>
      </c>
      <c r="I115" s="174">
        <v>20999</v>
      </c>
      <c r="J115" s="174">
        <v>30100000</v>
      </c>
      <c r="K115" s="178"/>
      <c r="L115" s="204">
        <f t="shared" si="4"/>
        <v>3129.5</v>
      </c>
      <c r="M115" s="179">
        <v>5689</v>
      </c>
      <c r="N115" s="180">
        <v>2524</v>
      </c>
      <c r="O115" s="180">
        <v>3372.5</v>
      </c>
      <c r="P115" s="180">
        <v>2720</v>
      </c>
      <c r="Q115" s="180">
        <v>1350</v>
      </c>
      <c r="R115" s="180"/>
      <c r="S115" s="180">
        <v>2214</v>
      </c>
      <c r="T115" s="180"/>
      <c r="U115" s="212"/>
      <c r="V115" s="212"/>
      <c r="W115" s="212"/>
      <c r="X115" s="212"/>
      <c r="Y115" s="212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</row>
    <row r="116" spans="1:35" s="13" customFormat="1" ht="52.5" customHeight="1" x14ac:dyDescent="0.25">
      <c r="A116" s="173">
        <v>4</v>
      </c>
      <c r="B116" s="174" t="s">
        <v>9</v>
      </c>
      <c r="C116" s="175" t="s">
        <v>27</v>
      </c>
      <c r="D116" s="176" t="s">
        <v>326</v>
      </c>
      <c r="E116" s="174" t="s">
        <v>53</v>
      </c>
      <c r="F116" s="174" t="s">
        <v>53</v>
      </c>
      <c r="G116" s="174" t="s">
        <v>327</v>
      </c>
      <c r="H116" s="181">
        <v>15000</v>
      </c>
      <c r="I116" s="174">
        <v>11777</v>
      </c>
      <c r="J116" s="174">
        <v>30100000</v>
      </c>
      <c r="K116" s="178"/>
      <c r="L116" s="204">
        <f t="shared" si="4"/>
        <v>7380.31</v>
      </c>
      <c r="M116" s="180"/>
      <c r="N116" s="180"/>
      <c r="O116" s="180">
        <v>4396.6899999999996</v>
      </c>
      <c r="P116" s="180"/>
      <c r="Q116" s="180"/>
      <c r="R116" s="180"/>
      <c r="S116" s="180"/>
      <c r="T116" s="180"/>
      <c r="U116" s="212"/>
      <c r="V116" s="212"/>
      <c r="W116" s="212"/>
      <c r="X116" s="212"/>
      <c r="Y116" s="212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</row>
    <row r="117" spans="1:35" s="13" customFormat="1" ht="76.5" customHeight="1" x14ac:dyDescent="0.25">
      <c r="A117" s="173"/>
      <c r="B117" s="174" t="s">
        <v>329</v>
      </c>
      <c r="C117" s="175" t="s">
        <v>27</v>
      </c>
      <c r="D117" s="176" t="s">
        <v>330</v>
      </c>
      <c r="E117" s="174" t="s">
        <v>331</v>
      </c>
      <c r="F117" s="177" t="s">
        <v>332</v>
      </c>
      <c r="G117" s="174" t="s">
        <v>333</v>
      </c>
      <c r="H117" s="174">
        <v>21216</v>
      </c>
      <c r="I117" s="174">
        <v>7777</v>
      </c>
      <c r="J117" s="174">
        <v>39100000</v>
      </c>
      <c r="K117" s="178"/>
      <c r="L117" s="204">
        <f t="shared" si="4"/>
        <v>0</v>
      </c>
      <c r="M117" s="180"/>
      <c r="N117" s="180"/>
      <c r="O117" s="180"/>
      <c r="P117" s="180"/>
      <c r="Q117" s="180">
        <v>7777</v>
      </c>
      <c r="R117" s="180"/>
      <c r="S117" s="180"/>
      <c r="T117" s="180"/>
      <c r="U117" s="212"/>
      <c r="V117" s="212"/>
      <c r="W117" s="212"/>
      <c r="X117" s="212"/>
      <c r="Y117" s="212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</row>
    <row r="118" spans="1:35" ht="72" customHeight="1" x14ac:dyDescent="0.25">
      <c r="A118" s="213"/>
      <c r="B118" s="174" t="s">
        <v>329</v>
      </c>
      <c r="C118" s="175" t="s">
        <v>27</v>
      </c>
      <c r="D118" s="179" t="s">
        <v>334</v>
      </c>
      <c r="E118" s="214" t="s">
        <v>335</v>
      </c>
      <c r="F118" s="215" t="s">
        <v>336</v>
      </c>
      <c r="G118" s="174" t="s">
        <v>337</v>
      </c>
      <c r="H118" s="216">
        <v>5260</v>
      </c>
      <c r="I118" s="216">
        <v>4209</v>
      </c>
      <c r="J118" s="174">
        <v>39100000</v>
      </c>
      <c r="K118" s="217"/>
      <c r="L118" s="204">
        <f t="shared" si="4"/>
        <v>0</v>
      </c>
      <c r="M118" s="218"/>
      <c r="N118" s="218"/>
      <c r="O118" s="216"/>
      <c r="P118" s="216"/>
      <c r="Q118" s="216"/>
      <c r="R118" s="216"/>
      <c r="S118" s="216">
        <v>4209</v>
      </c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</row>
    <row r="119" spans="1:35" ht="15" customHeight="1" x14ac:dyDescent="0.25"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</row>
    <row r="120" spans="1:35" ht="15" customHeight="1" x14ac:dyDescent="0.25"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</row>
    <row r="121" spans="1:35" ht="15" customHeight="1" x14ac:dyDescent="0.25"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</row>
    <row r="122" spans="1:35" ht="15" customHeight="1" x14ac:dyDescent="0.25"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ht="15" customHeight="1" x14ac:dyDescent="0.25"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ht="15" customHeight="1" x14ac:dyDescent="0.25"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</row>
    <row r="125" spans="1:35" ht="15" customHeight="1" x14ac:dyDescent="0.25"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</row>
    <row r="126" spans="1:35" ht="15" customHeight="1" x14ac:dyDescent="0.25"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</row>
    <row r="127" spans="1:35" ht="15" customHeight="1" x14ac:dyDescent="0.25"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5" ht="15" customHeight="1" x14ac:dyDescent="0.25"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</row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88" spans="7:7" x14ac:dyDescent="0.25">
      <c r="G1488" s="17"/>
    </row>
    <row r="1492" spans="7:7" x14ac:dyDescent="0.25">
      <c r="G1492" s="17"/>
    </row>
  </sheetData>
  <autoFilter ref="A8:P118"/>
  <mergeCells count="103">
    <mergeCell ref="C94:K94"/>
    <mergeCell ref="B33:B35"/>
    <mergeCell ref="A33:A35"/>
    <mergeCell ref="C33:C35"/>
    <mergeCell ref="D33:D35"/>
    <mergeCell ref="E33:E35"/>
    <mergeCell ref="F33:F35"/>
    <mergeCell ref="G33:G35"/>
    <mergeCell ref="H33:H35"/>
    <mergeCell ref="I33:I35"/>
    <mergeCell ref="A52:A53"/>
    <mergeCell ref="B52:B53"/>
    <mergeCell ref="C52:C53"/>
    <mergeCell ref="D52:D53"/>
    <mergeCell ref="E52:E53"/>
    <mergeCell ref="F52:F53"/>
    <mergeCell ref="G52:G53"/>
    <mergeCell ref="D37:D38"/>
    <mergeCell ref="E37:E38"/>
    <mergeCell ref="F37:F38"/>
    <mergeCell ref="G37:G38"/>
    <mergeCell ref="H20:H21"/>
    <mergeCell ref="I20:I21"/>
    <mergeCell ref="I22:I23"/>
    <mergeCell ref="E22:E23"/>
    <mergeCell ref="A57:A58"/>
    <mergeCell ref="B22:B23"/>
    <mergeCell ref="A22:A23"/>
    <mergeCell ref="H22:H23"/>
    <mergeCell ref="G22:G23"/>
    <mergeCell ref="F22:F23"/>
    <mergeCell ref="D22:D23"/>
    <mergeCell ref="A20:A21"/>
    <mergeCell ref="V6:V7"/>
    <mergeCell ref="A37:A38"/>
    <mergeCell ref="B57:B58"/>
    <mergeCell ref="C57:C58"/>
    <mergeCell ref="D57:D58"/>
    <mergeCell ref="E57:E58"/>
    <mergeCell ref="F57:F58"/>
    <mergeCell ref="G57:G58"/>
    <mergeCell ref="H57:H58"/>
    <mergeCell ref="I57:I58"/>
    <mergeCell ref="B37:B38"/>
    <mergeCell ref="H37:H38"/>
    <mergeCell ref="I37:I38"/>
    <mergeCell ref="C22:C23"/>
    <mergeCell ref="B20:B21"/>
    <mergeCell ref="C20:C21"/>
    <mergeCell ref="D20:D21"/>
    <mergeCell ref="E20:E21"/>
    <mergeCell ref="F20:F21"/>
    <mergeCell ref="G20:G21"/>
    <mergeCell ref="H52:H53"/>
    <mergeCell ref="I52:I53"/>
    <mergeCell ref="C37:C38"/>
    <mergeCell ref="W6:W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C111:T111"/>
    <mergeCell ref="A101:A102"/>
    <mergeCell ref="C101:C102"/>
    <mergeCell ref="D101:D102"/>
    <mergeCell ref="E101:E102"/>
    <mergeCell ref="F101:F102"/>
    <mergeCell ref="G101:G102"/>
    <mergeCell ref="H101:H102"/>
    <mergeCell ref="I101:I102"/>
    <mergeCell ref="G71:G72"/>
    <mergeCell ref="H71:H72"/>
    <mergeCell ref="I71:I72"/>
    <mergeCell ref="A71:A72"/>
    <mergeCell ref="B71:B72"/>
    <mergeCell ref="C71:C72"/>
    <mergeCell ref="D71:D72"/>
    <mergeCell ref="E71:E72"/>
    <mergeCell ref="F71:F72"/>
    <mergeCell ref="G80:G81"/>
    <mergeCell ref="H80:H81"/>
    <mergeCell ref="I80:I81"/>
    <mergeCell ref="A80:A81"/>
    <mergeCell ref="B80:B81"/>
    <mergeCell ref="C80:C81"/>
    <mergeCell ref="D80:D81"/>
    <mergeCell ref="E80:E81"/>
    <mergeCell ref="F80:F81"/>
    <mergeCell ref="G88:G89"/>
    <mergeCell ref="H88:H89"/>
    <mergeCell ref="I88:I89"/>
    <mergeCell ref="A88:A89"/>
    <mergeCell ref="B88:B89"/>
    <mergeCell ref="C88:C89"/>
    <mergeCell ref="D88:D89"/>
    <mergeCell ref="E88:E89"/>
    <mergeCell ref="F88:F89"/>
  </mergeCells>
  <pageMargins left="0.78740157480314965" right="0" top="0" bottom="7.874015748031496E-2" header="0" footer="0"/>
  <pageSetup paperSize="9" scale="60" orientation="portrait" horizontalDpi="180" verticalDpi="180" r:id="rId1"/>
  <colBreaks count="1" manualBreakCount="1">
    <brk id="17" min="1" max="5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Q30"/>
  <sheetViews>
    <sheetView workbookViewId="0">
      <selection activeCell="T32" sqref="T32"/>
    </sheetView>
  </sheetViews>
  <sheetFormatPr defaultRowHeight="15" x14ac:dyDescent="0.25"/>
  <cols>
    <col min="17" max="17" width="14.7109375" customWidth="1"/>
  </cols>
  <sheetData>
    <row r="7" spans="10:17" x14ac:dyDescent="0.25">
      <c r="J7">
        <v>58380</v>
      </c>
    </row>
    <row r="12" spans="10:17" x14ac:dyDescent="0.25">
      <c r="J12" s="16" t="s">
        <v>62</v>
      </c>
      <c r="K12" s="16" t="s">
        <v>63</v>
      </c>
      <c r="L12" s="16" t="s">
        <v>64</v>
      </c>
      <c r="M12" s="16" t="s">
        <v>65</v>
      </c>
      <c r="N12" s="16" t="s">
        <v>66</v>
      </c>
      <c r="O12" s="16" t="s">
        <v>67</v>
      </c>
      <c r="P12" s="16" t="s">
        <v>59</v>
      </c>
      <c r="Q12" s="16" t="s">
        <v>60</v>
      </c>
    </row>
    <row r="18" spans="12:17" x14ac:dyDescent="0.25">
      <c r="L18" s="86"/>
    </row>
    <row r="19" spans="12:17" x14ac:dyDescent="0.25">
      <c r="Q19">
        <v>3646.25</v>
      </c>
    </row>
    <row r="20" spans="12:17" x14ac:dyDescent="0.25">
      <c r="Q20">
        <v>4037.3</v>
      </c>
    </row>
    <row r="21" spans="12:17" x14ac:dyDescent="0.25">
      <c r="Q21">
        <v>3714.18</v>
      </c>
    </row>
    <row r="22" spans="12:17" x14ac:dyDescent="0.25">
      <c r="Q22">
        <v>4486.3</v>
      </c>
    </row>
    <row r="23" spans="12:17" x14ac:dyDescent="0.25">
      <c r="Q23">
        <v>5511.78</v>
      </c>
    </row>
    <row r="24" spans="12:17" x14ac:dyDescent="0.25">
      <c r="Q24">
        <v>6060.42</v>
      </c>
    </row>
    <row r="25" spans="12:17" x14ac:dyDescent="0.25">
      <c r="Q25">
        <v>6079.08</v>
      </c>
    </row>
    <row r="26" spans="12:17" x14ac:dyDescent="0.25">
      <c r="Q26">
        <v>4942.1499999999996</v>
      </c>
    </row>
    <row r="27" spans="12:17" x14ac:dyDescent="0.25">
      <c r="Q27">
        <f>SUM(Q19:Q26)</f>
        <v>38477.46</v>
      </c>
    </row>
    <row r="30" spans="12:17" x14ac:dyDescent="0.25">
      <c r="Q30">
        <f>J7-Q27</f>
        <v>19902.54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(4)</vt:lpstr>
      <vt:lpstr>Лист1</vt:lpstr>
      <vt:lpstr>'Лист1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2023-08-08T10:05:20Z</dcterms:modified>
</cp:coreProperties>
</file>