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mohsa-01.goara.local\mohsa\Documents\Departments\Legal\Davit Qatamadze\III  კვარტალი\"/>
    </mc:Choice>
  </mc:AlternateContent>
  <bookViews>
    <workbookView xWindow="0" yWindow="0" windowWidth="16935" windowHeight="98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7" i="1"/>
  <c r="E6" i="1"/>
  <c r="E5" i="1" l="1"/>
  <c r="D15" i="1"/>
  <c r="D14" i="1"/>
  <c r="D13" i="1"/>
  <c r="D12" i="1"/>
  <c r="D11" i="1"/>
  <c r="D10" i="1"/>
  <c r="D9" i="1"/>
  <c r="D7" i="1"/>
  <c r="D6" i="1"/>
  <c r="D5" i="1"/>
  <c r="G6" i="1" l="1"/>
  <c r="G11" i="1"/>
  <c r="D18" i="1"/>
  <c r="G5" i="1"/>
  <c r="F18" i="1"/>
  <c r="G7" i="1"/>
  <c r="G8" i="1"/>
  <c r="G9" i="1"/>
  <c r="G10" i="1"/>
  <c r="G12" i="1"/>
  <c r="G13" i="1"/>
  <c r="G14" i="1"/>
  <c r="G15" i="1"/>
  <c r="G16" i="1"/>
  <c r="G17" i="1"/>
  <c r="E18" i="1" l="1"/>
  <c r="G18" i="1" l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<sst xmlns="http://schemas.openxmlformats.org/spreadsheetml/2006/main" count="21" uniqueCount="21">
  <si>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</si>
  <si>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</si>
  <si>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</si>
  <si>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</si>
  <si>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</si>
  <si>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</si>
  <si>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</si>
  <si>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</si>
  <si>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</si>
  <si>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</si>
  <si>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</si>
  <si>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</si>
  <si>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</si>
  <si>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</si>
  <si>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</si>
  <si>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</si>
  <si>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</si>
  <si>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</si>
  <si>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</si>
  <si>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</si>
  <si>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2017 წლის III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</si>
</sst>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 &quot;_-;\-* #,##0.00&quot; &quot;_-;_-* &quot;-&quot;??&quot; &quot;_-;_-@_-"/>
    <numFmt numFmtId="164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F18" sqref="F18"/>
    </sheetView>
  </sheetViews>
  <sheetFormatPr defaultRowHeight="15" x14ac:dyDescent="0.2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</cols>
  <sheetData>
    <row r="1" spans="2:13" x14ac:dyDescent="0.25">
      <c r="B1" s="8" t="s">
        <v>20</v>
      </c>
      <c r="C1" s="8"/>
      <c r="D1" s="8"/>
      <c r="E1" s="8"/>
      <c r="F1" s="8"/>
      <c r="G1" s="8"/>
    </row>
    <row r="2" spans="2:13" x14ac:dyDescent="0.25">
      <c r="B2" s="8"/>
      <c r="C2" s="8"/>
      <c r="D2" s="8"/>
      <c r="E2" s="8"/>
      <c r="F2" s="8"/>
      <c r="G2" s="8"/>
    </row>
    <row r="3" spans="2:13" x14ac:dyDescent="0.25">
      <c r="B3" s="9"/>
      <c r="C3" s="9"/>
      <c r="D3" s="9"/>
      <c r="E3" s="9"/>
      <c r="F3" s="9"/>
      <c r="G3" s="9"/>
    </row>
    <row r="4" spans="2:13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3" ht="31.5" customHeight="1" x14ac:dyDescent="0.25">
      <c r="B5" s="1">
        <v>1</v>
      </c>
      <c r="C5" s="4" t="s">
        <v>6</v>
      </c>
      <c r="D5" s="7">
        <f>199756+202305+192046</f>
        <v>594107</v>
      </c>
      <c r="E5" s="7">
        <f>199756+202305+175242</f>
        <v>577303</v>
      </c>
      <c r="F5" s="10">
        <v>577303</v>
      </c>
      <c r="G5" s="6">
        <f>E5-F5</f>
        <v>0</v>
      </c>
    </row>
    <row r="6" spans="2:13" ht="31.5" customHeight="1" x14ac:dyDescent="0.25">
      <c r="B6" s="1">
        <v>2</v>
      </c>
      <c r="C6" s="4" t="s">
        <v>19</v>
      </c>
      <c r="D6" s="7">
        <f>104719+106734+107394</f>
        <v>318847</v>
      </c>
      <c r="E6" s="7">
        <f>104719+106734+101594</f>
        <v>313047</v>
      </c>
      <c r="F6" s="10">
        <v>306280</v>
      </c>
      <c r="G6" s="6">
        <f>E6-F6</f>
        <v>6767</v>
      </c>
    </row>
    <row r="7" spans="2:13" ht="31.5" customHeight="1" x14ac:dyDescent="0.25">
      <c r="B7" s="1">
        <v>3</v>
      </c>
      <c r="C7" s="4" t="s">
        <v>7</v>
      </c>
      <c r="D7" s="7">
        <f>35916+30886+40485</f>
        <v>107287</v>
      </c>
      <c r="E7" s="7">
        <f>35916+30886+40485</f>
        <v>107287</v>
      </c>
      <c r="F7" s="10">
        <v>107287</v>
      </c>
      <c r="G7" s="6">
        <f t="shared" ref="G7:G17" si="0">E7-F7</f>
        <v>0</v>
      </c>
    </row>
    <row r="8" spans="2:13" ht="31.5" customHeight="1" x14ac:dyDescent="0.25">
      <c r="B8" s="1">
        <v>4</v>
      </c>
      <c r="C8" s="4" t="s">
        <v>8</v>
      </c>
      <c r="D8" s="7">
        <v>0</v>
      </c>
      <c r="E8" s="7">
        <v>3064</v>
      </c>
      <c r="F8" s="10">
        <v>3063</v>
      </c>
      <c r="G8" s="6">
        <f t="shared" si="0"/>
        <v>1</v>
      </c>
    </row>
    <row r="9" spans="2:13" ht="31.5" customHeight="1" x14ac:dyDescent="0.25">
      <c r="B9" s="1">
        <v>5</v>
      </c>
      <c r="C9" s="4" t="s">
        <v>9</v>
      </c>
      <c r="D9" s="7">
        <f>3735+3735+16863</f>
        <v>24333</v>
      </c>
      <c r="E9" s="7">
        <f>3735+3735+36913</f>
        <v>44383</v>
      </c>
      <c r="F9" s="10">
        <v>44382</v>
      </c>
      <c r="G9" s="6">
        <f t="shared" si="0"/>
        <v>1</v>
      </c>
    </row>
    <row r="10" spans="2:13" ht="31.5" customHeight="1" x14ac:dyDescent="0.25">
      <c r="B10" s="1">
        <v>6</v>
      </c>
      <c r="C10" s="4" t="s">
        <v>10</v>
      </c>
      <c r="D10" s="7">
        <f>2200+6493+4650</f>
        <v>13343</v>
      </c>
      <c r="E10" s="7">
        <f>2200+6493+4650</f>
        <v>13343</v>
      </c>
      <c r="F10" s="10">
        <v>13319</v>
      </c>
      <c r="G10" s="6">
        <f t="shared" si="0"/>
        <v>24</v>
      </c>
    </row>
    <row r="11" spans="2:13" ht="31.5" customHeight="1" x14ac:dyDescent="0.25">
      <c r="B11" s="1">
        <v>7</v>
      </c>
      <c r="C11" s="4" t="s">
        <v>11</v>
      </c>
      <c r="D11" s="7">
        <f>21052+20136+21840</f>
        <v>63028</v>
      </c>
      <c r="E11" s="7">
        <f>23273+17915+23095</f>
        <v>64283</v>
      </c>
      <c r="F11" s="10">
        <v>59880</v>
      </c>
      <c r="G11" s="6">
        <f t="shared" si="0"/>
        <v>4403</v>
      </c>
    </row>
    <row r="12" spans="2:13" ht="31.5" customHeight="1" x14ac:dyDescent="0.25">
      <c r="B12" s="1">
        <v>8</v>
      </c>
      <c r="C12" s="4" t="s">
        <v>12</v>
      </c>
      <c r="D12" s="7">
        <f>2069+5941+5000</f>
        <v>13010</v>
      </c>
      <c r="E12" s="7">
        <f>2069+5941+5000</f>
        <v>13010</v>
      </c>
      <c r="F12" s="10">
        <v>11670</v>
      </c>
      <c r="G12" s="6">
        <f t="shared" si="0"/>
        <v>1340</v>
      </c>
    </row>
    <row r="13" spans="2:13" ht="49.5" customHeight="1" x14ac:dyDescent="0.25">
      <c r="B13" s="1">
        <v>9</v>
      </c>
      <c r="C13" s="4" t="s">
        <v>13</v>
      </c>
      <c r="D13" s="7">
        <f>15091+26816+17850</f>
        <v>59757</v>
      </c>
      <c r="E13" s="7">
        <f>17661+26816+16595</f>
        <v>61072</v>
      </c>
      <c r="F13" s="10">
        <v>59169</v>
      </c>
      <c r="G13" s="6">
        <f t="shared" si="0"/>
        <v>1903</v>
      </c>
    </row>
    <row r="14" spans="2:13" ht="31.5" customHeight="1" x14ac:dyDescent="0.25">
      <c r="B14" s="1">
        <v>10</v>
      </c>
      <c r="C14" s="4" t="s">
        <v>14</v>
      </c>
      <c r="D14" s="7">
        <f>2919+2627+2758</f>
        <v>8304</v>
      </c>
      <c r="E14" s="7">
        <f>2919+2627+2758</f>
        <v>8304</v>
      </c>
      <c r="F14" s="10">
        <v>7498</v>
      </c>
      <c r="G14" s="6">
        <f t="shared" si="0"/>
        <v>806</v>
      </c>
    </row>
    <row r="15" spans="2:13" ht="31.5" customHeight="1" x14ac:dyDescent="0.25">
      <c r="B15" s="1">
        <v>11</v>
      </c>
      <c r="C15" s="4" t="s">
        <v>15</v>
      </c>
      <c r="D15" s="7">
        <f>2000+2000+2000</f>
        <v>6000</v>
      </c>
      <c r="E15" s="7">
        <f>2000+2000+985</f>
        <v>4985</v>
      </c>
      <c r="F15" s="10">
        <v>2886</v>
      </c>
      <c r="G15" s="6">
        <f t="shared" si="0"/>
        <v>2099</v>
      </c>
      <c r="M15" s="5"/>
    </row>
    <row r="16" spans="2:13" ht="44.25" customHeight="1" x14ac:dyDescent="0.25">
      <c r="B16" s="1">
        <v>12</v>
      </c>
      <c r="C16" s="4" t="s">
        <v>16</v>
      </c>
      <c r="D16" s="7">
        <v>1000</v>
      </c>
      <c r="E16" s="7">
        <v>1000</v>
      </c>
      <c r="F16" s="10">
        <v>1000</v>
      </c>
      <c r="G16" s="6">
        <f t="shared" si="0"/>
        <v>0</v>
      </c>
    </row>
    <row r="17" spans="2:10" ht="31.5" customHeight="1" x14ac:dyDescent="0.25">
      <c r="B17" s="1">
        <v>13</v>
      </c>
      <c r="C17" s="4" t="s">
        <v>17</v>
      </c>
      <c r="D17" s="7">
        <v>115500</v>
      </c>
      <c r="E17" s="7">
        <v>113210</v>
      </c>
      <c r="F17" s="10">
        <v>113210</v>
      </c>
      <c r="G17" s="6">
        <f t="shared" si="0"/>
        <v>0</v>
      </c>
    </row>
    <row r="18" spans="2:10" ht="31.5" customHeight="1" x14ac:dyDescent="0.25">
      <c r="B18" s="1">
        <v>14</v>
      </c>
      <c r="C18" s="4" t="s">
        <v>18</v>
      </c>
      <c r="D18" s="7">
        <f>SUM(D5:D17)</f>
        <v>1324516</v>
      </c>
      <c r="E18" s="7">
        <f>SUM(E5:E17)</f>
        <v>1324291</v>
      </c>
      <c r="F18" s="10">
        <f>SUM(F5:F17)</f>
        <v>1306947</v>
      </c>
      <c r="G18" s="6">
        <f>E18-F18</f>
        <v>17344</v>
      </c>
    </row>
    <row r="19" spans="2:10" x14ac:dyDescent="0.25">
      <c r="J19" s="5"/>
    </row>
    <row r="21" spans="2:10" x14ac:dyDescent="0.25">
      <c r="E21" s="5"/>
    </row>
    <row r="23" spans="2:10" x14ac:dyDescent="0.25">
      <c r="G23" s="5"/>
    </row>
    <row r="24" spans="2:10" x14ac:dyDescent="0.25">
      <c r="I24" s="5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2015-02-03T06:36:23Z</dcterms:created>
  <dcterms:modified xsi:type="dcterms:W3CDTF">2017-10-18T08:48:13Z</dcterms:modified>
</cp:coreProperties>
</file>