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 (3)" sheetId="5" r:id="rId1"/>
    <sheet name="Лист2" sheetId="2" r:id="rId2"/>
    <sheet name="Лист3" sheetId="3" r:id="rId3"/>
  </sheets>
  <definedNames>
    <definedName name="_xlnm._FilterDatabase" localSheetId="0" hidden="1">'Лист1 (3)'!$A$8:$Q$8</definedName>
    <definedName name="_xlnm.Print_Area" localSheetId="0">'Лист1 (3)'!$A$2:$AI$194</definedName>
  </definedNames>
  <calcPr calcId="162913"/>
</workbook>
</file>

<file path=xl/calcChain.xml><?xml version="1.0" encoding="utf-8"?>
<calcChain xmlns="http://schemas.openxmlformats.org/spreadsheetml/2006/main">
  <c r="K177" i="5" l="1"/>
  <c r="K178" i="5"/>
  <c r="K179" i="5"/>
  <c r="K180" i="5"/>
  <c r="K181" i="5"/>
  <c r="K182" i="5"/>
  <c r="K183" i="5"/>
  <c r="K184" i="5"/>
  <c r="K185" i="5"/>
  <c r="K176" i="5"/>
  <c r="L155" i="5" l="1"/>
  <c r="L154" i="5"/>
  <c r="L156" i="5"/>
  <c r="L157" i="5"/>
  <c r="L158" i="5"/>
  <c r="L153" i="5"/>
  <c r="L152" i="5"/>
  <c r="L151" i="5"/>
  <c r="L150" i="5"/>
  <c r="L149" i="5"/>
  <c r="L144" i="5"/>
  <c r="L145" i="5"/>
  <c r="L143" i="5"/>
  <c r="L142" i="5"/>
  <c r="L34" i="5" l="1"/>
  <c r="L18" i="5" l="1"/>
  <c r="L16" i="5"/>
  <c r="L13" i="5"/>
  <c r="L9" i="5"/>
  <c r="L172" i="5" l="1"/>
  <c r="L171" i="5"/>
  <c r="L161" i="5"/>
  <c r="L11" i="5"/>
  <c r="L122" i="5"/>
  <c r="L116" i="5" l="1"/>
  <c r="L117" i="5" l="1"/>
  <c r="L118" i="5"/>
  <c r="L121" i="5"/>
  <c r="L125" i="5"/>
  <c r="L126" i="5"/>
  <c r="L127" i="5"/>
  <c r="L128" i="5"/>
  <c r="L129" i="5"/>
  <c r="L130" i="5"/>
  <c r="L132" i="5"/>
  <c r="L135" i="5"/>
  <c r="L138" i="5"/>
  <c r="L139" i="5"/>
  <c r="L95" i="5"/>
  <c r="L96" i="5"/>
  <c r="L99" i="5"/>
  <c r="L103" i="5"/>
  <c r="L105" i="5"/>
  <c r="L106" i="5"/>
  <c r="L110" i="5"/>
  <c r="L112" i="5"/>
  <c r="L162" i="5" l="1"/>
  <c r="L163" i="5"/>
  <c r="L164" i="5"/>
  <c r="L165" i="5"/>
  <c r="L166" i="5"/>
  <c r="L167" i="5"/>
  <c r="L168" i="5"/>
  <c r="L169" i="5"/>
  <c r="L170" i="5"/>
  <c r="L38" i="5"/>
  <c r="L39" i="5"/>
  <c r="L40" i="5"/>
  <c r="L41" i="5"/>
  <c r="L43" i="5"/>
  <c r="L46" i="5"/>
  <c r="L47" i="5"/>
  <c r="L49" i="5"/>
  <c r="L50" i="5"/>
  <c r="L51" i="5"/>
  <c r="L54" i="5"/>
  <c r="L55" i="5"/>
  <c r="L56" i="5"/>
  <c r="L59" i="5"/>
  <c r="L60" i="5"/>
  <c r="L61" i="5"/>
  <c r="L63" i="5"/>
  <c r="L64" i="5"/>
  <c r="L65" i="5"/>
  <c r="L68" i="5"/>
  <c r="L70" i="5"/>
  <c r="L71" i="5"/>
  <c r="L72" i="5"/>
  <c r="L73" i="5"/>
  <c r="L74" i="5"/>
  <c r="L77" i="5"/>
  <c r="L78" i="5"/>
  <c r="L81" i="5"/>
  <c r="L83" i="5"/>
  <c r="L84" i="5"/>
  <c r="L85" i="5"/>
  <c r="L86" i="5"/>
  <c r="L87" i="5"/>
  <c r="L88" i="5"/>
  <c r="L89" i="5"/>
  <c r="L90" i="5"/>
  <c r="L93" i="5"/>
  <c r="L10" i="5"/>
  <c r="L12" i="5"/>
  <c r="L14" i="5"/>
  <c r="L15" i="5"/>
  <c r="L17" i="5"/>
  <c r="L19" i="5"/>
  <c r="L20" i="5"/>
  <c r="L21" i="5"/>
  <c r="L22" i="5"/>
  <c r="L23" i="5"/>
  <c r="L24" i="5"/>
  <c r="L27" i="5"/>
  <c r="L30" i="5"/>
  <c r="L31" i="5"/>
  <c r="L35" i="5"/>
  <c r="L36" i="5"/>
  <c r="L37" i="5"/>
</calcChain>
</file>

<file path=xl/sharedStrings.xml><?xml version="1.0" encoding="utf-8"?>
<sst xmlns="http://schemas.openxmlformats.org/spreadsheetml/2006/main" count="518" uniqueCount="306">
  <si>
    <t>ცნობა</t>
  </si>
  <si>
    <t>№</t>
  </si>
  <si>
    <t>შესყიდული საქონლის ან მომსახურების დასახელება</t>
  </si>
  <si>
    <t>შესყიდვის საშუალება</t>
  </si>
  <si>
    <t>მიმწოდებლის დასახელება</t>
  </si>
  <si>
    <t>ხელშეკრულება</t>
  </si>
  <si>
    <t>საქონლის ან მომსახურების მიწოდება</t>
  </si>
  <si>
    <t>შენიშვნა</t>
  </si>
  <si>
    <t>დანაყოფის კოდი</t>
  </si>
  <si>
    <t>N</t>
  </si>
  <si>
    <t>შესყიდვის განხორციელების ვადა/თარიღი</t>
  </si>
  <si>
    <t>aWaris a.r .ჯანმრთელობისა და სოციალური დაცვის სამინისტროს შიდა აუდიტის დეპარტამენტს</t>
  </si>
  <si>
    <t>ბიუჯეტის დაგეგმვისა და სახელმწიფო შესყიდვების დეპარტამენტის</t>
  </si>
  <si>
    <t>2013 წლის 1 იანვრიდან 2013 წლის 1 ივნისამდე  განხორციელებული სახელმწიფო შესყიდვების შესახებ</t>
  </si>
  <si>
    <t>სსიპ ,,სახელისუფლებო სპეციალური კავშირების სააგენტო“</t>
  </si>
  <si>
    <t>გ.შ.</t>
  </si>
  <si>
    <t>001/გ.შ.</t>
  </si>
  <si>
    <t>კაბელური ტელევიზია</t>
  </si>
  <si>
    <t>საკანცელარიო საქონელი</t>
  </si>
  <si>
    <t>ხელშეკრულების ღირებულება</t>
  </si>
  <si>
    <t>საწვავი (ბენზინი)</t>
  </si>
  <si>
    <t xml:space="preserve">სატელეკომუნიკაციო მომსახურების </t>
  </si>
  <si>
    <t>საჩუქრები</t>
  </si>
  <si>
    <t>მასალების გამოქვეყნება</t>
  </si>
  <si>
    <t>შპს ,, გაზეთი აჭარა და ადჟარია“</t>
  </si>
  <si>
    <t>საბანერო მომსახურება</t>
  </si>
  <si>
    <t>მოქმედების ვადა</t>
  </si>
  <si>
    <t>შპს ,,სერვ.ჯი“</t>
  </si>
  <si>
    <t>გაზეთების მოწოდება</t>
  </si>
  <si>
    <t>შპს ბათუმი-ექსპრესი“</t>
  </si>
  <si>
    <t>ინდ.მეწარმე გელა პატარაია</t>
  </si>
  <si>
    <t>ავტომანქანების რემონტი</t>
  </si>
  <si>
    <t>შპს ,,tv era~</t>
  </si>
  <si>
    <t>ფიჭური კავშირგაბმულობა</t>
  </si>
  <si>
    <t>შპს ,,მაგთიკომი“</t>
  </si>
  <si>
    <t>კოდექსის განახლება</t>
  </si>
  <si>
    <t>ინდ.მეწარმე ბადრი გორაძე</t>
  </si>
  <si>
    <t>სხვადასხვა სახის წარმ. დანიშნ.საქონელი</t>
  </si>
  <si>
    <r>
      <t>შპს ,,</t>
    </r>
    <r>
      <rPr>
        <sz val="10"/>
        <color theme="1"/>
        <rFont val="Sylfaen"/>
        <family val="1"/>
        <charset val="204"/>
      </rPr>
      <t>ETALONI  2012 LTD“</t>
    </r>
  </si>
  <si>
    <t>სს ,,სილქნეტი“</t>
  </si>
  <si>
    <t>ავტომანქანების დაზღვევა (7 ავტომანქანა)</t>
  </si>
  <si>
    <t>შრიფტიანი კარტრიჯები პრინტერებისათვის</t>
  </si>
  <si>
    <t>საბეჭდი ქაღალდი</t>
  </si>
  <si>
    <t>სატენდერო ღირებულება</t>
  </si>
  <si>
    <t>სახელშეკრულებო თანხა</t>
  </si>
  <si>
    <t>გამარჯვებული</t>
  </si>
  <si>
    <t>კონსოლიდირებული ტენდერი</t>
  </si>
  <si>
    <t>შპს ,,კონექტი“</t>
  </si>
  <si>
    <t>შპს ,,ახალი ამბების სააგენტო კაუკასუსნიუსი“</t>
  </si>
  <si>
    <t>სერვერზე ჰოსტინგის გამოყოფა</t>
  </si>
  <si>
    <t>ანტივირუსი</t>
  </si>
  <si>
    <t>საინფორმაციო ვიდეო რგოლის დამზადება</t>
  </si>
  <si>
    <t>ყვავილების თაიგულები</t>
  </si>
  <si>
    <t>ინდ.მეწარმე მარინე ბალაძე</t>
  </si>
  <si>
    <t>საჩუქრების შეფუთვა</t>
  </si>
  <si>
    <t>სასმელი წყალი</t>
  </si>
  <si>
    <t>შპს ,,ბუთა XXI“</t>
  </si>
  <si>
    <t>პარკირების მომსახურება</t>
  </si>
  <si>
    <t>ააიპ ,,სატრანსპორტო ინფრასტრუქტურის სააგენტო“</t>
  </si>
  <si>
    <t>ძრავის ზეთები</t>
  </si>
  <si>
    <t>პროგრამული სისტემის ცვლილება</t>
  </si>
  <si>
    <t>შპს ,,ერთიგონი“</t>
  </si>
  <si>
    <t>ხელშეკრულების ნომერი</t>
  </si>
  <si>
    <t>001/გ.ე.ტ.</t>
  </si>
  <si>
    <t>002/გ.ე.ტ.</t>
  </si>
  <si>
    <t>003/გ.ე.ტ.</t>
  </si>
  <si>
    <t>004/გ.ე.ტ.</t>
  </si>
  <si>
    <t>006/გ.ე.ტ.</t>
  </si>
  <si>
    <t>007/გ.ე.ტ.</t>
  </si>
  <si>
    <t>008/გ.ე.ტ.</t>
  </si>
  <si>
    <t xml:space="preserve">შპს რომპეტროლ საქართველო </t>
  </si>
  <si>
    <t>სპეცკავშირის სიტემით საკომუნიკაციო მომსახურება</t>
  </si>
  <si>
    <t>მისალოცი ბარათები</t>
  </si>
  <si>
    <t>გრაფიკული დიზაინი</t>
  </si>
  <si>
    <t>პროგრამული უზრუნველყოფა</t>
  </si>
  <si>
    <t>საფინანსო ანალიტიკური სამსახური</t>
  </si>
  <si>
    <t>შპს ,, გაზეთი ბათუმელები“</t>
  </si>
  <si>
    <t>ა(ა)იპ ,,მედიალაინი“</t>
  </si>
  <si>
    <t>O3121210</t>
  </si>
  <si>
    <t>შპს ,,აჭარის სამხატვრო საწარმო“</t>
  </si>
  <si>
    <t>sportuli momsaxureba</t>
  </si>
  <si>
    <t>aWaris a.r. mini fexburTis federacia</t>
  </si>
  <si>
    <t>higienuri saSualebebi</t>
  </si>
  <si>
    <t>sawmend saprial.saSualebebi</t>
  </si>
  <si>
    <t>ind.mewarme isak niniZe</t>
  </si>
  <si>
    <t>kompiuterebis SekeTeba</t>
  </si>
  <si>
    <t>Sps ,,iviji~</t>
  </si>
  <si>
    <t>gamagrileblebis SekeTeba</t>
  </si>
  <si>
    <t>ind.mewarme malxaz zoiZe</t>
  </si>
  <si>
    <t>31.12.2017</t>
  </si>
  <si>
    <t>CMR</t>
  </si>
  <si>
    <t>ინდ.მეწარმე გიორგი კანდელაკი - ვესტა</t>
  </si>
  <si>
    <t>შპს ,,კანცბუმი“</t>
  </si>
  <si>
    <t>შპს ,,თეგეტა მოტორსი“</t>
  </si>
  <si>
    <t>საბურავები</t>
  </si>
  <si>
    <t>o9100000</t>
  </si>
  <si>
    <t>გ.ე.ტ.</t>
  </si>
  <si>
    <t>ე.ტ.</t>
  </si>
  <si>
    <t>მონაწილე პრეტენდენტები</t>
  </si>
  <si>
    <t>განცხადების N</t>
  </si>
  <si>
    <t>ფაქტობრივი მიწოდება</t>
  </si>
  <si>
    <t>თარიღი</t>
  </si>
  <si>
    <t xml:space="preserve">რაოდენობა </t>
  </si>
  <si>
    <t>თანხა</t>
  </si>
  <si>
    <t>გადახდა</t>
  </si>
  <si>
    <t>ხელშეკრ.დარღვ.გათვალისწინებული სანქციები</t>
  </si>
  <si>
    <t xml:space="preserve">                              ი ნ ფ ო რ მ ა ც ი ა
განხორციელებული სახელმწიფო შესყიდვების შესახებ 
     2017 წელი </t>
  </si>
  <si>
    <t>321/გ.შ.</t>
  </si>
  <si>
    <t>322/გ.შ.</t>
  </si>
  <si>
    <t>შ.პ.ს. ,,პოლიგრაფ-სერვისი’’</t>
  </si>
  <si>
    <t>002/გ.შ.</t>
  </si>
  <si>
    <t>003/გ.შ.</t>
  </si>
  <si>
    <t>004/გ.შ.</t>
  </si>
  <si>
    <t>005/გ.შ.</t>
  </si>
  <si>
    <t>006/გ.შ.</t>
  </si>
  <si>
    <t>007/გ.შ.</t>
  </si>
  <si>
    <t>008/გ.შ.</t>
  </si>
  <si>
    <t>stikerebis damzadeba</t>
  </si>
  <si>
    <t>Sps ,,print-ofisi~</t>
  </si>
  <si>
    <t>009/გ.შ.</t>
  </si>
  <si>
    <t>სიგელის დამზადება</t>
  </si>
  <si>
    <t>010/გ.შ.</t>
  </si>
  <si>
    <t>011/გ.შ.</t>
  </si>
  <si>
    <t>012/გ.შ.</t>
  </si>
  <si>
    <t>013/გ.შ.</t>
  </si>
  <si>
    <t>014/გ.შ.</t>
  </si>
  <si>
    <t>015/გ.შ.</t>
  </si>
  <si>
    <t>ბროშურები</t>
  </si>
  <si>
    <t>ფარდა ჟალუზების შეკეთება</t>
  </si>
  <si>
    <t>შპს ,,დიო“</t>
  </si>
  <si>
    <t>016/გ.შ.</t>
  </si>
  <si>
    <r>
      <t>შპს ,,ტარიელი</t>
    </r>
    <r>
      <rPr>
        <sz val="10"/>
        <color theme="1"/>
        <rFont val="Sylfaen"/>
        <family val="1"/>
        <charset val="204"/>
      </rPr>
      <t>“</t>
    </r>
  </si>
  <si>
    <t>017/გ.შ.</t>
  </si>
  <si>
    <t>018.გ.შ.</t>
  </si>
  <si>
    <t>019/გ.შ.</t>
  </si>
  <si>
    <t>020/გ.შ.</t>
  </si>
  <si>
    <t>შპს ,,ირბათ ფ.ნ.“</t>
  </si>
  <si>
    <t>021/გ.შ.</t>
  </si>
  <si>
    <t>022/გ.შ.</t>
  </si>
  <si>
    <t>სანტექნიკის მონტაჟი</t>
  </si>
  <si>
    <t>024/გ.შ.</t>
  </si>
  <si>
    <t>025/გ.შ.</t>
  </si>
  <si>
    <t>026/გ.შ.</t>
  </si>
  <si>
    <t>027/გ.შ.</t>
  </si>
  <si>
    <t>პრინტერების შეკეთება</t>
  </si>
  <si>
    <t>028/გ.შ.</t>
  </si>
  <si>
    <t>O9200000</t>
  </si>
  <si>
    <t>შპს ,,კია მოტორს ჯორჯია“</t>
  </si>
  <si>
    <t>029/გ.შ.</t>
  </si>
  <si>
    <t>ძრავის ზეთები, სათადარიგო ნაწილები</t>
  </si>
  <si>
    <t>030/გ.შ.</t>
  </si>
  <si>
    <t>031/გ.შ.</t>
  </si>
  <si>
    <t>033/გ.შ.</t>
  </si>
  <si>
    <t>034/გ.შ.</t>
  </si>
  <si>
    <t>035/გ.შ.</t>
  </si>
  <si>
    <t>iuridiuli momsaxureba</t>
  </si>
  <si>
    <t>Sps ,,lingvista~</t>
  </si>
  <si>
    <t>036/გ.შ.</t>
  </si>
  <si>
    <t>037/გ.შ.</t>
  </si>
  <si>
    <t>Rvino</t>
  </si>
  <si>
    <t>paketebi</t>
  </si>
  <si>
    <t>Sps ,,baTumi TreiTingi~</t>
  </si>
  <si>
    <t>038/გ.შ.</t>
  </si>
  <si>
    <t>039/გ.შ.</t>
  </si>
  <si>
    <t>programuli paketebi (inventarizaciis)</t>
  </si>
  <si>
    <t>Sps ,,efemji soft~</t>
  </si>
  <si>
    <t>041/გ.შ.</t>
  </si>
  <si>
    <t>042/გ.შ.</t>
  </si>
  <si>
    <t>yavis Wiqebi</t>
  </si>
  <si>
    <t>eleqtro yavis maduRara</t>
  </si>
  <si>
    <t>043/გ.შ.</t>
  </si>
  <si>
    <t>baneris SekeTeba</t>
  </si>
  <si>
    <t>044/გ.შ.</t>
  </si>
  <si>
    <t>045/გ.შ.</t>
  </si>
  <si>
    <t>ფეხბურთის ფორმები</t>
  </si>
  <si>
    <t>შპს ,,სბმ თიმ“</t>
  </si>
  <si>
    <t>046/გ.შ.</t>
  </si>
  <si>
    <t>047/გ.შ.</t>
  </si>
  <si>
    <t>048/გ.შ.</t>
  </si>
  <si>
    <t>ქაღალდის ან მუყაოს ჟურნალები, ბლოკნოტები</t>
  </si>
  <si>
    <t>052/გ.შ.</t>
  </si>
  <si>
    <t>053/გ.შ.</t>
  </si>
  <si>
    <t>054/გ.შ.</t>
  </si>
  <si>
    <t>შპს ,,ბათუმის არქეოლოგიური მუზეუმი“</t>
  </si>
  <si>
    <t>055/გ.შ.</t>
  </si>
  <si>
    <t>კონდენციონერი</t>
  </si>
  <si>
    <t>შპს ,,ტექნო ბუმი“</t>
  </si>
  <si>
    <t>056/გ.შ.</t>
  </si>
  <si>
    <t>ავეჯი</t>
  </si>
  <si>
    <t>შპს ,,გიო 2011“</t>
  </si>
  <si>
    <t>057/გ.შ.</t>
  </si>
  <si>
    <t>058/გ.შ.</t>
  </si>
  <si>
    <t>059/გ.შ.</t>
  </si>
  <si>
    <t>060/გ.შ.</t>
  </si>
  <si>
    <t>061/გ.შ.</t>
  </si>
  <si>
    <t>063/გ.შ.</t>
  </si>
  <si>
    <t>შპს ,,მმჯ“</t>
  </si>
  <si>
    <t>064/გ.შ.</t>
  </si>
  <si>
    <t>023/</t>
  </si>
  <si>
    <t>032/</t>
  </si>
  <si>
    <t>049/</t>
  </si>
  <si>
    <t>მაგიდის კომპიუტერები</t>
  </si>
  <si>
    <t>შპს ,,იუ ჯი თი“</t>
  </si>
  <si>
    <t>050/</t>
  </si>
  <si>
    <t>ლეპტოპი</t>
  </si>
  <si>
    <t>051/</t>
  </si>
  <si>
    <t>065/</t>
  </si>
  <si>
    <t>066/</t>
  </si>
  <si>
    <t>პრინტერები/კატრიჯები</t>
  </si>
  <si>
    <t>062/</t>
  </si>
  <si>
    <t xml:space="preserve"> სს სადაზღვევო კომპანია ალდაგი</t>
  </si>
  <si>
    <t>შპს ,,ფორსი“</t>
  </si>
  <si>
    <t>მაღალი გამავლობის ავტომანქანა</t>
  </si>
  <si>
    <t>შპს ,,ჯეოსემო“</t>
  </si>
  <si>
    <t>005/ე.ტ.</t>
  </si>
  <si>
    <t>ავტომანქანების დაზღვევა (1 ავტომანქანა)</t>
  </si>
  <si>
    <t>შპს ,,ტოიოტა ცენტრი თბილისი“</t>
  </si>
  <si>
    <t>შპს ,,გლობალ მოტორს ჯორჯია“</t>
  </si>
  <si>
    <t>009/ე.ტ.</t>
  </si>
  <si>
    <t>040/</t>
  </si>
  <si>
    <t>ტენდერები</t>
  </si>
  <si>
    <t>არასახელმწიფო შესყიდვა</t>
  </si>
  <si>
    <t>საფოსტო მომსახურება</t>
  </si>
  <si>
    <t>შპს ,,საქართველოს ფოსტა“</t>
  </si>
  <si>
    <t>საექსპერტო მომსახურება</t>
  </si>
  <si>
    <t>სამხარაულის სასამართლო ექსპერტიზა</t>
  </si>
  <si>
    <t>კონვერტების შეძენა</t>
  </si>
  <si>
    <t>ფიზ.პირი რამაზ ფანცულაია</t>
  </si>
  <si>
    <t>SPA160032342</t>
  </si>
  <si>
    <t>SPA170000769</t>
  </si>
  <si>
    <t>SPA170000774</t>
  </si>
  <si>
    <t>SPA170000777</t>
  </si>
  <si>
    <t>SPA170001647</t>
  </si>
  <si>
    <t>NAT170002051</t>
  </si>
  <si>
    <t>SPA170003481</t>
  </si>
  <si>
    <t>SPA170005838</t>
  </si>
  <si>
    <t>SPA170006688</t>
  </si>
  <si>
    <t>შპს ,,ტარიელი“</t>
  </si>
  <si>
    <t>067/გ.შ.</t>
  </si>
  <si>
    <t>068/გ.შ.</t>
  </si>
  <si>
    <t>მოწნული კალათები</t>
  </si>
  <si>
    <t>შპს ,,მარი“</t>
  </si>
  <si>
    <t>069/გ.შ.</t>
  </si>
  <si>
    <t>070/გ.შ.</t>
  </si>
  <si>
    <t>333.60</t>
  </si>
  <si>
    <t>071/გ.შ.</t>
  </si>
  <si>
    <t>072/გ.შ.</t>
  </si>
  <si>
    <t>073/გ.შ.</t>
  </si>
  <si>
    <t>074/გ.შ.</t>
  </si>
  <si>
    <t>70.94</t>
  </si>
  <si>
    <t>075/გ.შ.</t>
  </si>
  <si>
    <t>სურათის ჩარჩო</t>
  </si>
  <si>
    <t>076/გ.შ.</t>
  </si>
  <si>
    <t>077/გ.შ.</t>
  </si>
  <si>
    <t>078/გ.შ.</t>
  </si>
  <si>
    <t>SPA170012430</t>
  </si>
  <si>
    <t>010/გ.ე.ტ.</t>
  </si>
  <si>
    <t>დარჩენილი</t>
  </si>
  <si>
    <t>ბლოკნოტები, ფაილები</t>
  </si>
  <si>
    <t>080გ.შ.</t>
  </si>
  <si>
    <t>გამანაწ.მოწყ.ნათურები,საიზ.ლენტა</t>
  </si>
  <si>
    <t>ინდ.მეწარმე ტარიელ ბერიძე</t>
  </si>
  <si>
    <t>081/გ.შ.</t>
  </si>
  <si>
    <t>printerebis SekeTeba</t>
  </si>
  <si>
    <t>ind.mewarme gela pataraia</t>
  </si>
  <si>
    <t>082გ.შ.</t>
  </si>
  <si>
    <t>083/</t>
  </si>
  <si>
    <t>084/გ.შ.</t>
  </si>
  <si>
    <t>085გ.შ.</t>
  </si>
  <si>
    <t>saCuqrebi</t>
  </si>
  <si>
    <t>086გ.შ.</t>
  </si>
  <si>
    <t>Zravis zeTebi</t>
  </si>
  <si>
    <t>Sps ,,flamingo jorjia~</t>
  </si>
  <si>
    <t>087გ.შ.</t>
  </si>
  <si>
    <t>qaRaldis pakeTebi</t>
  </si>
  <si>
    <t>Sps ,,poligraf servisi~</t>
  </si>
  <si>
    <t>088გ.შ.</t>
  </si>
  <si>
    <t>avtomanqanis teqnikuri momsaxureba</t>
  </si>
  <si>
    <t>Sps ,,kia motors jorjia~</t>
  </si>
  <si>
    <t>089გ.შ.</t>
  </si>
  <si>
    <t>Sps ,,mmj~</t>
  </si>
  <si>
    <t>090გ.შ.</t>
  </si>
  <si>
    <t>091/გ.შ.</t>
  </si>
  <si>
    <t>092/გ.შ.</t>
  </si>
  <si>
    <t>093/გ.შ.</t>
  </si>
  <si>
    <t>შპს ,,მარი-2015“</t>
  </si>
  <si>
    <t>094/გ.შ.</t>
  </si>
  <si>
    <t>შპს ,,სუპერი5“</t>
  </si>
  <si>
    <t>095/გ.შ.</t>
  </si>
  <si>
    <t>შპს ,აჭარის სამხატვრო საწარმო“</t>
  </si>
  <si>
    <t>096/გ.შ.</t>
  </si>
  <si>
    <t>097/გ.შ.</t>
  </si>
  <si>
    <t>შპს ,პოლიგრაფ სერვისი“</t>
  </si>
  <si>
    <t>098/გ.შ.</t>
  </si>
  <si>
    <t>ინდ.მეწარმე ოლეგ ქათამაძე</t>
  </si>
  <si>
    <t>099/გ.შ.</t>
  </si>
  <si>
    <t>100/გ.შ.</t>
  </si>
  <si>
    <t>შპს ,,ეკონომიკა აუდიტი“</t>
  </si>
  <si>
    <t>101/გ.შ.</t>
  </si>
  <si>
    <t>102/გ.შ.</t>
  </si>
  <si>
    <t>ფიზ.პირი ნინო კაცაძე</t>
  </si>
  <si>
    <t>103/გ.შ.</t>
  </si>
  <si>
    <t>შპს ორანიე ლეუ“</t>
  </si>
  <si>
    <t>104/გ.შ.</t>
  </si>
  <si>
    <t>შპს ,,ბიბლუსი“</t>
  </si>
  <si>
    <t>105/გ.შ.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</si>
</sst>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&quot; &quot;##0.00"/>
    <numFmt numFmtId="165" formatCode="#&quot; &quot;##0"/>
  </numFmts>
  <fonts count="27" x14ac:knownFonts="1">
    <font>
      <sz val="11"/>
      <color theme="1"/>
      <name val="Calibri"/>
      <family val="2"/>
      <charset val="204"/>
      <scheme val="minor"/>
    </font>
    <font>
      <sz val="14"/>
      <color theme="1"/>
      <name val="Sylfaen"/>
      <family val="1"/>
    </font>
    <font>
      <sz val="11"/>
      <color theme="1"/>
      <name val="Sylfaen"/>
      <family val="1"/>
    </font>
    <font>
      <b/>
      <sz val="10"/>
      <color theme="1"/>
      <name val="Sylfaen"/>
      <family val="1"/>
    </font>
    <font>
      <sz val="10"/>
      <color theme="1"/>
      <name val="Sylfaen"/>
      <family val="1"/>
    </font>
    <font>
      <sz val="10"/>
      <name val="Arial"/>
      <family val="2"/>
      <charset val="204"/>
    </font>
    <font>
      <sz val="10"/>
      <name val="AcadNusx"/>
    </font>
    <font>
      <sz val="10"/>
      <color theme="1"/>
      <name val="AcadNusx"/>
    </font>
    <font>
      <sz val="10"/>
      <name val="Sylfaen"/>
      <family val="1"/>
    </font>
    <font>
      <sz val="10"/>
      <color theme="1"/>
      <name val="Sylfaen"/>
      <family val="1"/>
      <charset val="204"/>
    </font>
    <font>
      <sz val="10"/>
      <name val="Arial Cyr"/>
      <charset val="204"/>
    </font>
    <font>
      <b/>
      <sz val="10"/>
      <color theme="1"/>
      <name val="Sylfaen"/>
      <family val="1"/>
      <charset val="204"/>
    </font>
    <font>
      <sz val="12"/>
      <color indexed="8"/>
      <name val="AcadNusx"/>
    </font>
    <font>
      <sz val="10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0"/>
      <name val="Sylfaen"/>
      <family val="1"/>
      <charset val="204"/>
    </font>
    <font>
      <b/>
      <sz val="8"/>
      <color theme="1"/>
      <name val="Sylfaen"/>
      <family val="1"/>
      <charset val="204"/>
    </font>
    <font>
      <b/>
      <sz val="14"/>
      <color theme="1"/>
      <name val="Sylfaen"/>
      <family val="1"/>
      <charset val="204"/>
    </font>
    <font>
      <b/>
      <sz val="14"/>
      <name val="AcadNusx"/>
    </font>
    <font>
      <b/>
      <sz val="10"/>
      <name val="Arial"/>
      <family val="2"/>
      <charset val="204"/>
    </font>
    <font>
      <b/>
      <sz val="10"/>
      <color theme="1"/>
      <name val="AcadNusx"/>
    </font>
    <font>
      <sz val="8"/>
      <name val="Arial"/>
      <family val="2"/>
      <charset val="204"/>
    </font>
    <font>
      <sz val="8"/>
      <color rgb="FF222222"/>
      <name val="Verdana"/>
      <family val="2"/>
      <charset val="204"/>
    </font>
    <font>
      <sz val="10"/>
      <color rgb="FF222222"/>
      <name val="Verdana"/>
      <family val="2"/>
      <charset val="204"/>
    </font>
    <font>
      <sz val="10"/>
      <color rgb="FF000000"/>
      <name val="Calibri"/>
      <family val="2"/>
      <charset val="204"/>
      <scheme val="minor"/>
    </font>
    <font>
      <b/>
      <sz val="9"/>
      <color theme="1"/>
      <name val="Sylfaen"/>
      <family val="1"/>
      <charset val="204"/>
    </font>
    <font>
      <b/>
      <sz val="10"/>
      <color rgb="FFFF0000"/>
      <name val="Sylfae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0" fillId="0" borderId="0"/>
  </cellStyleXfs>
  <cellXfs count="353">
    <xf numFmtId="0" fontId="0" fillId="0" borderId="0" xfId="0"/>
    <xf numFmtId="0" fontId="2" fillId="0" borderId="2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textRotation="90" wrapText="1"/>
    </xf>
    <xf numFmtId="164" fontId="15" fillId="0" borderId="2" xfId="0" applyNumberFormat="1" applyFont="1" applyFill="1" applyBorder="1" applyAlignment="1">
      <alignment horizontal="center" vertical="center" textRotation="90" wrapText="1"/>
    </xf>
    <xf numFmtId="0" fontId="14" fillId="0" borderId="2" xfId="0" applyFont="1" applyFill="1" applyBorder="1" applyAlignment="1">
      <alignment horizontal="center" vertical="center" textRotation="90" wrapText="1"/>
    </xf>
    <xf numFmtId="0" fontId="14" fillId="2" borderId="2" xfId="0" applyFont="1" applyFill="1" applyBorder="1" applyAlignment="1">
      <alignment horizontal="center" vertical="center" textRotation="90" wrapText="1"/>
    </xf>
    <xf numFmtId="0" fontId="14" fillId="0" borderId="2" xfId="0" applyFont="1" applyFill="1" applyBorder="1" applyAlignment="1">
      <alignment horizontal="center" vertical="center" wrapText="1"/>
    </xf>
    <xf numFmtId="165" fontId="14" fillId="0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5" fontId="5" fillId="2" borderId="2" xfId="1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14" fontId="8" fillId="2" borderId="2" xfId="0" applyNumberFormat="1" applyFont="1" applyFill="1" applyBorder="1" applyAlignment="1">
      <alignment vertical="center" wrapText="1"/>
    </xf>
    <xf numFmtId="14" fontId="13" fillId="2" borderId="2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4" fontId="8" fillId="2" borderId="2" xfId="0" applyNumberFormat="1" applyFont="1" applyFill="1" applyBorder="1" applyAlignment="1">
      <alignment horizontal="center" vertical="center" wrapText="1"/>
    </xf>
    <xf numFmtId="165" fontId="5" fillId="2" borderId="2" xfId="1" applyNumberFormat="1" applyFont="1" applyFill="1" applyBorder="1" applyAlignment="1">
      <alignment horizontal="left" vertical="center" wrapText="1"/>
    </xf>
    <xf numFmtId="165" fontId="5" fillId="2" borderId="1" xfId="1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vertical="center" wrapText="1"/>
    </xf>
    <xf numFmtId="165" fontId="21" fillId="2" borderId="2" xfId="1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2" fontId="9" fillId="2" borderId="2" xfId="0" applyNumberFormat="1" applyFont="1" applyFill="1" applyBorder="1" applyAlignment="1">
      <alignment horizontal="center" vertical="center" wrapText="1"/>
    </xf>
    <xf numFmtId="2" fontId="7" fillId="2" borderId="2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3" fillId="4" borderId="2" xfId="0" applyFont="1" applyFill="1" applyBorder="1" applyAlignment="1">
      <alignment horizontal="center" vertical="center" wrapText="1"/>
    </xf>
    <xf numFmtId="165" fontId="19" fillId="4" borderId="2" xfId="1" applyNumberFormat="1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horizontal="center" vertical="center" wrapText="1"/>
    </xf>
    <xf numFmtId="165" fontId="5" fillId="2" borderId="6" xfId="1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4" fontId="8" fillId="2" borderId="6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24" fillId="2" borderId="2" xfId="0" applyFont="1" applyFill="1" applyBorder="1" applyAlignment="1">
      <alignment horizontal="left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textRotation="90" wrapText="1"/>
    </xf>
    <xf numFmtId="1" fontId="9" fillId="2" borderId="2" xfId="0" applyNumberFormat="1" applyFont="1" applyFill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vertical="center" wrapText="1"/>
    </xf>
    <xf numFmtId="0" fontId="23" fillId="0" borderId="2" xfId="0" applyFont="1" applyBorder="1" applyAlignment="1">
      <alignment vertical="center"/>
    </xf>
    <xf numFmtId="0" fontId="25" fillId="0" borderId="10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165" fontId="14" fillId="5" borderId="2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164" fontId="9" fillId="5" borderId="2" xfId="0" applyNumberFormat="1" applyFont="1" applyFill="1" applyBorder="1" applyAlignment="1">
      <alignment horizontal="center" vertical="center" wrapText="1"/>
    </xf>
    <xf numFmtId="4" fontId="4" fillId="5" borderId="2" xfId="0" applyNumberFormat="1" applyFont="1" applyFill="1" applyBorder="1" applyAlignment="1">
      <alignment horizontal="center" vertical="center" wrapText="1"/>
    </xf>
    <xf numFmtId="3" fontId="4" fillId="5" borderId="2" xfId="0" applyNumberFormat="1" applyFont="1" applyFill="1" applyBorder="1" applyAlignment="1">
      <alignment horizontal="center" vertical="center" wrapText="1"/>
    </xf>
    <xf numFmtId="164" fontId="2" fillId="5" borderId="2" xfId="0" applyNumberFormat="1" applyFont="1" applyFill="1" applyBorder="1" applyAlignment="1">
      <alignment horizontal="center" vertical="center" wrapText="1"/>
    </xf>
    <xf numFmtId="165" fontId="5" fillId="6" borderId="2" xfId="1" applyNumberFormat="1" applyFont="1" applyFill="1" applyBorder="1" applyAlignment="1">
      <alignment horizontal="center" vertical="center" wrapText="1"/>
    </xf>
    <xf numFmtId="165" fontId="5" fillId="6" borderId="1" xfId="1" applyNumberFormat="1" applyFont="1" applyFill="1" applyBorder="1" applyAlignment="1">
      <alignment horizontal="center" vertical="center" wrapText="1"/>
    </xf>
    <xf numFmtId="164" fontId="4" fillId="6" borderId="6" xfId="0" applyNumberFormat="1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165" fontId="5" fillId="6" borderId="7" xfId="1" applyNumberFormat="1" applyFont="1" applyFill="1" applyBorder="1" applyAlignment="1">
      <alignment horizontal="center" vertical="center" wrapText="1"/>
    </xf>
    <xf numFmtId="165" fontId="5" fillId="6" borderId="6" xfId="1" applyNumberFormat="1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center" vertical="center" wrapText="1"/>
    </xf>
    <xf numFmtId="14" fontId="8" fillId="6" borderId="2" xfId="0" applyNumberFormat="1" applyFont="1" applyFill="1" applyBorder="1" applyAlignment="1">
      <alignment horizontal="center" vertical="center" wrapText="1"/>
    </xf>
    <xf numFmtId="14" fontId="13" fillId="6" borderId="2" xfId="0" applyNumberFormat="1" applyFont="1" applyFill="1" applyBorder="1" applyAlignment="1">
      <alignment horizontal="center" vertical="center" wrapText="1"/>
    </xf>
    <xf numFmtId="4" fontId="4" fillId="6" borderId="2" xfId="0" applyNumberFormat="1" applyFont="1" applyFill="1" applyBorder="1" applyAlignment="1">
      <alignment horizontal="center" vertical="center" wrapText="1"/>
    </xf>
    <xf numFmtId="164" fontId="4" fillId="6" borderId="2" xfId="0" applyNumberFormat="1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7" fillId="6" borderId="6" xfId="0" applyFont="1" applyFill="1" applyBorder="1" applyAlignment="1">
      <alignment horizontal="left" vertical="center" wrapText="1"/>
    </xf>
    <xf numFmtId="14" fontId="8" fillId="6" borderId="6" xfId="0" applyNumberFormat="1" applyFont="1" applyFill="1" applyBorder="1" applyAlignment="1">
      <alignment horizontal="center" vertical="center" wrapText="1"/>
    </xf>
    <xf numFmtId="14" fontId="4" fillId="6" borderId="6" xfId="0" applyNumberFormat="1" applyFont="1" applyFill="1" applyBorder="1" applyAlignment="1">
      <alignment horizontal="center" vertical="center" wrapText="1"/>
    </xf>
    <xf numFmtId="4" fontId="4" fillId="6" borderId="6" xfId="0" applyNumberFormat="1" applyFont="1" applyFill="1" applyBorder="1" applyAlignment="1">
      <alignment horizontal="center" vertical="center" wrapText="1"/>
    </xf>
    <xf numFmtId="14" fontId="8" fillId="6" borderId="2" xfId="0" applyNumberFormat="1" applyFont="1" applyFill="1" applyBorder="1" applyAlignment="1">
      <alignment vertical="center" wrapText="1"/>
    </xf>
    <xf numFmtId="14" fontId="4" fillId="6" borderId="2" xfId="0" applyNumberFormat="1" applyFont="1" applyFill="1" applyBorder="1" applyAlignment="1">
      <alignment horizontal="center" vertical="center" wrapText="1"/>
    </xf>
    <xf numFmtId="2" fontId="4" fillId="6" borderId="6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center" wrapText="1"/>
    </xf>
    <xf numFmtId="14" fontId="8" fillId="6" borderId="1" xfId="0" applyNumberFormat="1" applyFont="1" applyFill="1" applyBorder="1" applyAlignment="1">
      <alignment horizontal="center" vertical="center" wrapText="1"/>
    </xf>
    <xf numFmtId="2" fontId="4" fillId="6" borderId="2" xfId="0" applyNumberFormat="1" applyFont="1" applyFill="1" applyBorder="1" applyAlignment="1">
      <alignment horizontal="center" vertical="center" wrapText="1"/>
    </xf>
    <xf numFmtId="165" fontId="13" fillId="6" borderId="2" xfId="1" applyNumberFormat="1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165" fontId="5" fillId="0" borderId="2" xfId="1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4" fontId="8" fillId="6" borderId="6" xfId="0" applyNumberFormat="1" applyFont="1" applyFill="1" applyBorder="1" applyAlignment="1">
      <alignment horizontal="center" vertical="center" wrapText="1"/>
    </xf>
    <xf numFmtId="165" fontId="5" fillId="6" borderId="1" xfId="1" applyNumberFormat="1" applyFont="1" applyFill="1" applyBorder="1" applyAlignment="1">
      <alignment horizontal="center" vertical="center" wrapText="1"/>
    </xf>
    <xf numFmtId="165" fontId="5" fillId="6" borderId="6" xfId="1" applyNumberFormat="1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left" vertical="center" wrapText="1"/>
    </xf>
    <xf numFmtId="0" fontId="4" fillId="6" borderId="6" xfId="0" applyFont="1" applyFill="1" applyBorder="1" applyAlignment="1">
      <alignment horizontal="center" vertical="center" wrapText="1"/>
    </xf>
    <xf numFmtId="165" fontId="5" fillId="6" borderId="7" xfId="1" applyNumberFormat="1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164" fontId="4" fillId="6" borderId="6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6" borderId="2" xfId="0" applyFont="1" applyFill="1" applyBorder="1" applyAlignment="1">
      <alignment vertical="center" wrapText="1"/>
    </xf>
    <xf numFmtId="0" fontId="6" fillId="2" borderId="1" xfId="1" applyFont="1" applyFill="1" applyBorder="1" applyAlignment="1">
      <alignment vertical="center" wrapText="1"/>
    </xf>
    <xf numFmtId="0" fontId="6" fillId="2" borderId="2" xfId="1" applyFont="1" applyFill="1" applyBorder="1" applyAlignment="1">
      <alignment vertical="center" wrapText="1"/>
    </xf>
    <xf numFmtId="0" fontId="6" fillId="6" borderId="2" xfId="1" applyFont="1" applyFill="1" applyBorder="1" applyAlignment="1">
      <alignment vertical="center" wrapText="1"/>
    </xf>
    <xf numFmtId="0" fontId="6" fillId="6" borderId="1" xfId="1" applyFont="1" applyFill="1" applyBorder="1" applyAlignment="1">
      <alignment vertical="center" wrapText="1"/>
    </xf>
    <xf numFmtId="0" fontId="6" fillId="6" borderId="6" xfId="1" applyFont="1" applyFill="1" applyBorder="1" applyAlignment="1">
      <alignment vertical="center" wrapText="1"/>
    </xf>
    <xf numFmtId="0" fontId="6" fillId="2" borderId="6" xfId="1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23" fillId="0" borderId="2" xfId="0" applyFont="1" applyBorder="1" applyAlignment="1"/>
    <xf numFmtId="0" fontId="4" fillId="0" borderId="2" xfId="0" applyFont="1" applyFill="1" applyBorder="1" applyAlignment="1">
      <alignment vertical="center" wrapText="1"/>
    </xf>
    <xf numFmtId="164" fontId="4" fillId="6" borderId="1" xfId="0" applyNumberFormat="1" applyFont="1" applyFill="1" applyBorder="1" applyAlignment="1">
      <alignment vertical="center" wrapText="1"/>
    </xf>
    <xf numFmtId="164" fontId="4" fillId="6" borderId="6" xfId="0" applyNumberFormat="1" applyFont="1" applyFill="1" applyBorder="1" applyAlignment="1">
      <alignment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164" fontId="4" fillId="6" borderId="6" xfId="0" applyNumberFormat="1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164" fontId="4" fillId="6" borderId="6" xfId="0" applyNumberFormat="1" applyFont="1" applyFill="1" applyBorder="1" applyAlignment="1">
      <alignment horizontal="center" vertical="center" wrapText="1"/>
    </xf>
    <xf numFmtId="0" fontId="6" fillId="6" borderId="6" xfId="1" applyFont="1" applyFill="1" applyBorder="1" applyAlignment="1">
      <alignment vertical="center" wrapText="1"/>
    </xf>
    <xf numFmtId="0" fontId="4" fillId="6" borderId="6" xfId="0" applyFont="1" applyFill="1" applyBorder="1" applyAlignment="1">
      <alignment horizontal="center" vertical="center" wrapText="1"/>
    </xf>
    <xf numFmtId="165" fontId="5" fillId="6" borderId="1" xfId="1" applyNumberFormat="1" applyFont="1" applyFill="1" applyBorder="1" applyAlignment="1">
      <alignment horizontal="center" vertical="center" wrapText="1"/>
    </xf>
    <xf numFmtId="165" fontId="5" fillId="6" borderId="7" xfId="1" applyNumberFormat="1" applyFont="1" applyFill="1" applyBorder="1" applyAlignment="1">
      <alignment horizontal="center" vertical="center" wrapText="1"/>
    </xf>
    <xf numFmtId="165" fontId="5" fillId="6" borderId="6" xfId="1" applyNumberFormat="1" applyFont="1" applyFill="1" applyBorder="1" applyAlignment="1">
      <alignment horizontal="center" vertical="center" wrapText="1"/>
    </xf>
    <xf numFmtId="14" fontId="8" fillId="6" borderId="6" xfId="0" applyNumberFormat="1" applyFont="1" applyFill="1" applyBorder="1" applyAlignment="1">
      <alignment horizontal="center" vertical="center" wrapText="1"/>
    </xf>
    <xf numFmtId="164" fontId="26" fillId="6" borderId="2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6" fillId="7" borderId="6" xfId="1" applyFont="1" applyFill="1" applyBorder="1" applyAlignment="1">
      <alignment vertical="center" wrapText="1"/>
    </xf>
    <xf numFmtId="165" fontId="5" fillId="7" borderId="2" xfId="1" applyNumberFormat="1" applyFont="1" applyFill="1" applyBorder="1" applyAlignment="1">
      <alignment horizontal="center" vertical="center" wrapText="1"/>
    </xf>
    <xf numFmtId="165" fontId="5" fillId="7" borderId="6" xfId="1" applyNumberFormat="1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center" vertical="center" wrapText="1"/>
    </xf>
    <xf numFmtId="14" fontId="8" fillId="7" borderId="6" xfId="0" applyNumberFormat="1" applyFont="1" applyFill="1" applyBorder="1" applyAlignment="1">
      <alignment horizontal="center" vertical="center" wrapText="1"/>
    </xf>
    <xf numFmtId="164" fontId="4" fillId="7" borderId="1" xfId="0" applyNumberFormat="1" applyFont="1" applyFill="1" applyBorder="1" applyAlignment="1">
      <alignment horizontal="center" vertical="center" wrapText="1"/>
    </xf>
    <xf numFmtId="164" fontId="4" fillId="7" borderId="6" xfId="0" applyNumberFormat="1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left" vertical="center" wrapText="1"/>
    </xf>
    <xf numFmtId="14" fontId="13" fillId="7" borderId="2" xfId="0" applyNumberFormat="1" applyFont="1" applyFill="1" applyBorder="1" applyAlignment="1">
      <alignment horizontal="center" vertical="center" wrapText="1"/>
    </xf>
    <xf numFmtId="0" fontId="6" fillId="7" borderId="2" xfId="1" applyFont="1" applyFill="1" applyBorder="1" applyAlignment="1">
      <alignment vertical="center" wrapText="1"/>
    </xf>
    <xf numFmtId="14" fontId="8" fillId="7" borderId="2" xfId="0" applyNumberFormat="1" applyFont="1" applyFill="1" applyBorder="1" applyAlignment="1">
      <alignment horizontal="center" vertical="center" wrapText="1"/>
    </xf>
    <xf numFmtId="14" fontId="8" fillId="7" borderId="2" xfId="0" applyNumberFormat="1" applyFont="1" applyFill="1" applyBorder="1" applyAlignment="1">
      <alignment vertical="center" wrapText="1"/>
    </xf>
    <xf numFmtId="164" fontId="4" fillId="7" borderId="2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vertical="center" wrapText="1"/>
    </xf>
    <xf numFmtId="0" fontId="9" fillId="7" borderId="2" xfId="0" applyFont="1" applyFill="1" applyBorder="1" applyAlignment="1">
      <alignment vertical="center" wrapText="1"/>
    </xf>
    <xf numFmtId="1" fontId="4" fillId="7" borderId="2" xfId="0" applyNumberFormat="1" applyFont="1" applyFill="1" applyBorder="1" applyAlignment="1">
      <alignment horizontal="center" vertical="center" wrapText="1"/>
    </xf>
    <xf numFmtId="0" fontId="22" fillId="7" borderId="0" xfId="0" applyFont="1" applyFill="1" applyAlignment="1">
      <alignment vertical="center" wrapText="1"/>
    </xf>
    <xf numFmtId="0" fontId="9" fillId="7" borderId="2" xfId="0" applyFont="1" applyFill="1" applyBorder="1" applyAlignment="1">
      <alignment horizontal="left" vertical="center" wrapText="1"/>
    </xf>
    <xf numFmtId="2" fontId="9" fillId="7" borderId="2" xfId="0" applyNumberFormat="1" applyFont="1" applyFill="1" applyBorder="1" applyAlignment="1">
      <alignment horizontal="center" vertical="center" wrapText="1"/>
    </xf>
    <xf numFmtId="1" fontId="9" fillId="7" borderId="2" xfId="0" applyNumberFormat="1" applyFont="1" applyFill="1" applyBorder="1" applyAlignment="1">
      <alignment horizontal="center" vertical="center" wrapText="1"/>
    </xf>
    <xf numFmtId="165" fontId="21" fillId="7" borderId="2" xfId="1" applyNumberFormat="1" applyFont="1" applyFill="1" applyBorder="1" applyAlignment="1">
      <alignment horizontal="center" vertical="center" wrapText="1"/>
    </xf>
    <xf numFmtId="165" fontId="5" fillId="7" borderId="2" xfId="1" applyNumberFormat="1" applyFont="1" applyFill="1" applyBorder="1" applyAlignment="1">
      <alignment horizontal="left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2" fontId="11" fillId="2" borderId="2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164" fontId="11" fillId="6" borderId="2" xfId="0" applyNumberFormat="1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6" fillId="5" borderId="6" xfId="1" applyFont="1" applyFill="1" applyBorder="1" applyAlignment="1">
      <alignment vertical="center" wrapText="1"/>
    </xf>
    <xf numFmtId="165" fontId="5" fillId="5" borderId="2" xfId="1" applyNumberFormat="1" applyFont="1" applyFill="1" applyBorder="1" applyAlignment="1">
      <alignment horizontal="center" vertical="center" wrapText="1"/>
    </xf>
    <xf numFmtId="165" fontId="5" fillId="5" borderId="6" xfId="1" applyNumberFormat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left" vertical="center" wrapText="1"/>
    </xf>
    <xf numFmtId="14" fontId="8" fillId="5" borderId="6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64" fontId="4" fillId="5" borderId="6" xfId="0" applyNumberFormat="1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165" fontId="5" fillId="7" borderId="6" xfId="1" applyNumberFormat="1" applyFont="1" applyFill="1" applyBorder="1" applyAlignment="1">
      <alignment horizontal="center" vertical="center" wrapText="1"/>
    </xf>
    <xf numFmtId="164" fontId="4" fillId="7" borderId="1" xfId="0" applyNumberFormat="1" applyFont="1" applyFill="1" applyBorder="1" applyAlignment="1">
      <alignment horizontal="center" vertical="center" wrapText="1"/>
    </xf>
    <xf numFmtId="164" fontId="4" fillId="7" borderId="6" xfId="0" applyNumberFormat="1" applyFont="1" applyFill="1" applyBorder="1" applyAlignment="1">
      <alignment horizontal="center" vertical="center" wrapText="1"/>
    </xf>
    <xf numFmtId="0" fontId="6" fillId="7" borderId="6" xfId="1" applyFont="1" applyFill="1" applyBorder="1" applyAlignment="1">
      <alignment vertical="center" wrapText="1"/>
    </xf>
    <xf numFmtId="0" fontId="7" fillId="7" borderId="6" xfId="0" applyFont="1" applyFill="1" applyBorder="1" applyAlignment="1">
      <alignment horizontal="left" vertical="center" wrapText="1"/>
    </xf>
    <xf numFmtId="14" fontId="8" fillId="7" borderId="6" xfId="0" applyNumberFormat="1" applyFont="1" applyFill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164" fontId="4" fillId="6" borderId="7" xfId="0" applyNumberFormat="1" applyFont="1" applyFill="1" applyBorder="1" applyAlignment="1">
      <alignment horizontal="center" vertical="center" wrapText="1"/>
    </xf>
    <xf numFmtId="164" fontId="4" fillId="6" borderId="6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vertical="center" wrapText="1"/>
    </xf>
    <xf numFmtId="165" fontId="5" fillId="6" borderId="1" xfId="1" applyNumberFormat="1" applyFont="1" applyFill="1" applyBorder="1" applyAlignment="1">
      <alignment horizontal="center" vertical="center" wrapText="1"/>
    </xf>
    <xf numFmtId="164" fontId="4" fillId="7" borderId="6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164" fontId="4" fillId="6" borderId="7" xfId="0" applyNumberFormat="1" applyFont="1" applyFill="1" applyBorder="1" applyAlignment="1">
      <alignment horizontal="center" vertical="center" wrapText="1"/>
    </xf>
    <xf numFmtId="164" fontId="4" fillId="6" borderId="6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vertical="center" wrapText="1"/>
    </xf>
    <xf numFmtId="165" fontId="5" fillId="6" borderId="1" xfId="1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center" wrapText="1"/>
    </xf>
    <xf numFmtId="14" fontId="8" fillId="6" borderId="1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left" vertical="center" wrapText="1"/>
    </xf>
    <xf numFmtId="14" fontId="9" fillId="6" borderId="2" xfId="0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14" fontId="8" fillId="7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165" fontId="5" fillId="0" borderId="6" xfId="1" applyNumberFormat="1" applyFont="1" applyFill="1" applyBorder="1" applyAlignment="1">
      <alignment horizontal="center" vertical="center" wrapText="1"/>
    </xf>
    <xf numFmtId="14" fontId="8" fillId="6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165" fontId="5" fillId="6" borderId="1" xfId="1" applyNumberFormat="1" applyFont="1" applyFill="1" applyBorder="1" applyAlignment="1">
      <alignment horizontal="center" vertical="center" wrapText="1"/>
    </xf>
    <xf numFmtId="165" fontId="5" fillId="6" borderId="7" xfId="1" applyNumberFormat="1" applyFont="1" applyFill="1" applyBorder="1" applyAlignment="1">
      <alignment horizontal="center" vertical="center" wrapText="1"/>
    </xf>
    <xf numFmtId="165" fontId="5" fillId="6" borderId="6" xfId="1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7" fillId="6" borderId="7" xfId="0" applyFont="1" applyFill="1" applyBorder="1" applyAlignment="1">
      <alignment horizontal="left" vertical="center" wrapText="1"/>
    </xf>
    <xf numFmtId="0" fontId="7" fillId="6" borderId="6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14" fontId="8" fillId="6" borderId="1" xfId="0" applyNumberFormat="1" applyFont="1" applyFill="1" applyBorder="1" applyAlignment="1">
      <alignment horizontal="center" vertical="center" wrapText="1"/>
    </xf>
    <xf numFmtId="14" fontId="8" fillId="6" borderId="7" xfId="0" applyNumberFormat="1" applyFont="1" applyFill="1" applyBorder="1" applyAlignment="1">
      <alignment horizontal="center" vertical="center" wrapText="1"/>
    </xf>
    <xf numFmtId="14" fontId="8" fillId="6" borderId="6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164" fontId="4" fillId="6" borderId="7" xfId="0" applyNumberFormat="1" applyFont="1" applyFill="1" applyBorder="1" applyAlignment="1">
      <alignment horizontal="center" vertical="center" wrapText="1"/>
    </xf>
    <xf numFmtId="164" fontId="4" fillId="6" borderId="6" xfId="0" applyNumberFormat="1" applyFont="1" applyFill="1" applyBorder="1" applyAlignment="1">
      <alignment horizontal="center" vertical="center" wrapText="1"/>
    </xf>
    <xf numFmtId="164" fontId="4" fillId="6" borderId="11" xfId="0" applyNumberFormat="1" applyFont="1" applyFill="1" applyBorder="1" applyAlignment="1">
      <alignment horizontal="center" vertical="center" wrapText="1"/>
    </xf>
    <xf numFmtId="164" fontId="4" fillId="6" borderId="10" xfId="0" applyNumberFormat="1" applyFont="1" applyFill="1" applyBorder="1" applyAlignment="1">
      <alignment horizontal="center" vertical="center" wrapText="1"/>
    </xf>
    <xf numFmtId="164" fontId="4" fillId="6" borderId="12" xfId="0" applyNumberFormat="1" applyFont="1" applyFill="1" applyBorder="1" applyAlignment="1">
      <alignment horizontal="center" vertical="center" wrapText="1"/>
    </xf>
    <xf numFmtId="164" fontId="4" fillId="6" borderId="13" xfId="0" applyNumberFormat="1" applyFont="1" applyFill="1" applyBorder="1" applyAlignment="1">
      <alignment horizontal="center" vertical="center" wrapText="1"/>
    </xf>
    <xf numFmtId="164" fontId="4" fillId="6" borderId="8" xfId="0" applyNumberFormat="1" applyFont="1" applyFill="1" applyBorder="1" applyAlignment="1">
      <alignment horizontal="center" vertical="center" wrapText="1"/>
    </xf>
    <xf numFmtId="164" fontId="4" fillId="6" borderId="14" xfId="0" applyNumberFormat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vertical="center" wrapText="1"/>
    </xf>
    <xf numFmtId="0" fontId="6" fillId="6" borderId="6" xfId="1" applyFont="1" applyFill="1" applyBorder="1" applyAlignment="1">
      <alignment vertical="center" wrapText="1"/>
    </xf>
    <xf numFmtId="0" fontId="6" fillId="6" borderId="7" xfId="1" applyFont="1" applyFill="1" applyBorder="1" applyAlignment="1">
      <alignment vertical="center" wrapText="1"/>
    </xf>
    <xf numFmtId="2" fontId="4" fillId="6" borderId="1" xfId="0" applyNumberFormat="1" applyFont="1" applyFill="1" applyBorder="1" applyAlignment="1">
      <alignment horizontal="center" vertical="center" wrapText="1"/>
    </xf>
    <xf numFmtId="2" fontId="4" fillId="6" borderId="7" xfId="0" applyNumberFormat="1" applyFont="1" applyFill="1" applyBorder="1" applyAlignment="1">
      <alignment horizontal="center" vertical="center" wrapText="1"/>
    </xf>
    <xf numFmtId="2" fontId="4" fillId="6" borderId="6" xfId="0" applyNumberFormat="1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textRotation="90" wrapText="1"/>
    </xf>
    <xf numFmtId="0" fontId="11" fillId="0" borderId="6" xfId="0" applyFont="1" applyFill="1" applyBorder="1" applyAlignment="1">
      <alignment horizontal="center" vertical="center" textRotation="90" wrapText="1"/>
    </xf>
    <xf numFmtId="0" fontId="15" fillId="0" borderId="1" xfId="0" applyFont="1" applyFill="1" applyBorder="1" applyAlignment="1">
      <alignment horizontal="center" vertical="center" textRotation="90" wrapText="1"/>
    </xf>
    <xf numFmtId="0" fontId="15" fillId="0" borderId="6" xfId="0" applyFont="1" applyFill="1" applyBorder="1" applyAlignment="1">
      <alignment horizontal="center" vertical="center" textRotation="90" wrapText="1"/>
    </xf>
    <xf numFmtId="0" fontId="25" fillId="0" borderId="1" xfId="0" applyFont="1" applyFill="1" applyBorder="1" applyAlignment="1">
      <alignment horizontal="center" vertical="center" textRotation="90" wrapText="1"/>
    </xf>
    <xf numFmtId="0" fontId="25" fillId="0" borderId="6" xfId="0" applyFont="1" applyFill="1" applyBorder="1" applyAlignment="1">
      <alignment horizontal="center" vertical="center" textRotation="90" wrapText="1"/>
    </xf>
    <xf numFmtId="164" fontId="11" fillId="5" borderId="1" xfId="0" applyNumberFormat="1" applyFont="1" applyFill="1" applyBorder="1" applyAlignment="1">
      <alignment horizontal="center" vertical="center" textRotation="90" wrapText="1"/>
    </xf>
    <xf numFmtId="164" fontId="11" fillId="5" borderId="6" xfId="0" applyNumberFormat="1" applyFont="1" applyFill="1" applyBorder="1" applyAlignment="1">
      <alignment horizontal="center" vertical="center" textRotation="90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8" fillId="4" borderId="3" xfId="1" applyFont="1" applyFill="1" applyBorder="1" applyAlignment="1">
      <alignment horizontal="center" vertical="center" wrapText="1"/>
    </xf>
    <xf numFmtId="0" fontId="18" fillId="4" borderId="5" xfId="1" applyFont="1" applyFill="1" applyBorder="1" applyAlignment="1">
      <alignment horizontal="center" vertical="center" wrapText="1"/>
    </xf>
    <xf numFmtId="0" fontId="18" fillId="4" borderId="4" xfId="1" applyFont="1" applyFill="1" applyBorder="1" applyAlignment="1">
      <alignment horizontal="center" vertical="center" wrapText="1"/>
    </xf>
    <xf numFmtId="4" fontId="4" fillId="6" borderId="1" xfId="0" applyNumberFormat="1" applyFont="1" applyFill="1" applyBorder="1" applyAlignment="1">
      <alignment horizontal="center" vertical="center" wrapText="1"/>
    </xf>
    <xf numFmtId="4" fontId="4" fillId="6" borderId="7" xfId="0" applyNumberFormat="1" applyFont="1" applyFill="1" applyBorder="1" applyAlignment="1">
      <alignment horizontal="center" vertical="center" wrapText="1"/>
    </xf>
    <xf numFmtId="4" fontId="4" fillId="6" borderId="6" xfId="0" applyNumberFormat="1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 wrapText="1"/>
    </xf>
    <xf numFmtId="14" fontId="4" fillId="6" borderId="7" xfId="0" applyNumberFormat="1" applyFont="1" applyFill="1" applyBorder="1" applyAlignment="1">
      <alignment horizontal="center" vertical="center" wrapText="1"/>
    </xf>
    <xf numFmtId="14" fontId="4" fillId="6" borderId="6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14" fontId="8" fillId="7" borderId="1" xfId="0" applyNumberFormat="1" applyFont="1" applyFill="1" applyBorder="1" applyAlignment="1">
      <alignment horizontal="center" vertical="center" wrapText="1"/>
    </xf>
    <xf numFmtId="14" fontId="8" fillId="7" borderId="7" xfId="0" applyNumberFormat="1" applyFont="1" applyFill="1" applyBorder="1" applyAlignment="1">
      <alignment horizontal="center" vertical="center" wrapText="1"/>
    </xf>
    <xf numFmtId="14" fontId="8" fillId="7" borderId="6" xfId="0" applyNumberFormat="1" applyFont="1" applyFill="1" applyBorder="1" applyAlignment="1">
      <alignment horizontal="center" vertical="center" wrapText="1"/>
    </xf>
    <xf numFmtId="2" fontId="4" fillId="7" borderId="1" xfId="0" applyNumberFormat="1" applyFont="1" applyFill="1" applyBorder="1" applyAlignment="1">
      <alignment horizontal="center" vertical="center" wrapText="1"/>
    </xf>
    <xf numFmtId="2" fontId="4" fillId="7" borderId="7" xfId="0" applyNumberFormat="1" applyFont="1" applyFill="1" applyBorder="1" applyAlignment="1">
      <alignment horizontal="center" vertical="center" wrapText="1"/>
    </xf>
    <xf numFmtId="2" fontId="4" fillId="7" borderId="6" xfId="0" applyNumberFormat="1" applyFont="1" applyFill="1" applyBorder="1" applyAlignment="1">
      <alignment horizontal="center" vertical="center" wrapText="1"/>
    </xf>
    <xf numFmtId="164" fontId="4" fillId="7" borderId="1" xfId="0" applyNumberFormat="1" applyFont="1" applyFill="1" applyBorder="1" applyAlignment="1">
      <alignment horizontal="center" vertical="center" wrapText="1"/>
    </xf>
    <xf numFmtId="164" fontId="4" fillId="7" borderId="7" xfId="0" applyNumberFormat="1" applyFont="1" applyFill="1" applyBorder="1" applyAlignment="1">
      <alignment horizontal="center" vertical="center" wrapText="1"/>
    </xf>
    <xf numFmtId="164" fontId="4" fillId="7" borderId="6" xfId="0" applyNumberFormat="1" applyFont="1" applyFill="1" applyBorder="1" applyAlignment="1">
      <alignment horizontal="center" vertical="center" wrapText="1"/>
    </xf>
    <xf numFmtId="0" fontId="6" fillId="7" borderId="1" xfId="1" applyFont="1" applyFill="1" applyBorder="1" applyAlignment="1">
      <alignment vertical="center" wrapText="1"/>
    </xf>
    <xf numFmtId="0" fontId="6" fillId="7" borderId="7" xfId="1" applyFont="1" applyFill="1" applyBorder="1" applyAlignment="1">
      <alignment vertical="center" wrapText="1"/>
    </xf>
    <xf numFmtId="0" fontId="6" fillId="7" borderId="6" xfId="1" applyFont="1" applyFill="1" applyBorder="1" applyAlignment="1">
      <alignment vertical="center" wrapText="1"/>
    </xf>
    <xf numFmtId="165" fontId="5" fillId="7" borderId="1" xfId="1" applyNumberFormat="1" applyFont="1" applyFill="1" applyBorder="1" applyAlignment="1">
      <alignment horizontal="center" vertical="center" wrapText="1"/>
    </xf>
    <xf numFmtId="165" fontId="5" fillId="7" borderId="7" xfId="1" applyNumberFormat="1" applyFont="1" applyFill="1" applyBorder="1" applyAlignment="1">
      <alignment horizontal="center" vertical="center" wrapText="1"/>
    </xf>
    <xf numFmtId="165" fontId="5" fillId="7" borderId="6" xfId="1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7" fillId="7" borderId="7" xfId="0" applyFont="1" applyFill="1" applyBorder="1" applyAlignment="1">
      <alignment horizontal="left" vertical="center" wrapText="1"/>
    </xf>
    <xf numFmtId="0" fontId="7" fillId="7" borderId="6" xfId="0" applyFont="1" applyFill="1" applyBorder="1" applyAlignment="1">
      <alignment horizontal="left" vertical="center" wrapText="1"/>
    </xf>
    <xf numFmtId="164" fontId="11" fillId="0" borderId="1" xfId="0" applyNumberFormat="1" applyFont="1" applyFill="1" applyBorder="1" applyAlignment="1">
      <alignment horizontal="center" vertical="center" textRotation="90" wrapText="1"/>
    </xf>
    <xf numFmtId="164" fontId="11" fillId="0" borderId="6" xfId="0" applyNumberFormat="1" applyFont="1" applyFill="1" applyBorder="1" applyAlignment="1">
      <alignment horizontal="center" vertical="center" textRotation="90" wrapText="1"/>
    </xf>
    <xf numFmtId="0" fontId="6" fillId="7" borderId="1" xfId="1" applyFont="1" applyFill="1" applyBorder="1" applyAlignment="1">
      <alignment horizontal="center" vertical="center" wrapText="1"/>
    </xf>
    <xf numFmtId="0" fontId="6" fillId="7" borderId="6" xfId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7" xfId="1" applyFont="1" applyFill="1" applyBorder="1" applyAlignment="1">
      <alignment vertical="center" wrapText="1"/>
    </xf>
    <xf numFmtId="0" fontId="6" fillId="0" borderId="6" xfId="1" applyFont="1" applyFill="1" applyBorder="1" applyAlignment="1">
      <alignment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165" fontId="5" fillId="0" borderId="7" xfId="1" applyNumberFormat="1" applyFont="1" applyFill="1" applyBorder="1" applyAlignment="1">
      <alignment horizontal="center" vertical="center" wrapText="1"/>
    </xf>
    <xf numFmtId="165" fontId="5" fillId="0" borderId="6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4" fontId="8" fillId="0" borderId="7" xfId="0" applyNumberFormat="1" applyFont="1" applyFill="1" applyBorder="1" applyAlignment="1">
      <alignment horizontal="center" vertical="center" wrapText="1"/>
    </xf>
    <xf numFmtId="14" fontId="8" fillId="0" borderId="6" xfId="0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textRotation="90" wrapText="1"/>
    </xf>
    <xf numFmtId="0" fontId="14" fillId="2" borderId="4" xfId="0" applyFont="1" applyFill="1" applyBorder="1" applyAlignment="1">
      <alignment horizontal="center" vertical="center" textRotation="90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64" fontId="4" fillId="6" borderId="3" xfId="0" applyNumberFormat="1" applyFont="1" applyFill="1" applyBorder="1" applyAlignment="1">
      <alignment horizontal="center" vertical="center" wrapText="1"/>
    </xf>
    <xf numFmtId="164" fontId="4" fillId="6" borderId="4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03"/>
  <sheetViews>
    <sheetView tabSelected="1" view="pageBreakPreview" topLeftCell="A5" zoomScale="84" zoomScaleSheetLayoutView="84" workbookViewId="0">
      <selection activeCell="P186" sqref="P186"/>
    </sheetView>
  </sheetViews>
  <sheetFormatPr defaultRowHeight="15" x14ac:dyDescent="0.25"/>
  <cols>
    <col min="1" max="1" width="5.7109375" style="28" customWidth="1"/>
    <col min="2" max="2" width="38.140625" style="141" customWidth="1"/>
    <col min="3" max="3" width="12.7109375" style="37" customWidth="1"/>
    <col min="4" max="4" width="12.140625" style="37" customWidth="1"/>
    <col min="5" max="5" width="14.5703125" style="37" customWidth="1"/>
    <col min="6" max="6" width="25" style="5" customWidth="1"/>
    <col min="7" max="7" width="15.28515625" style="28" customWidth="1"/>
    <col min="8" max="8" width="14" style="28" customWidth="1"/>
    <col min="9" max="9" width="12.7109375" style="28" customWidth="1"/>
    <col min="10" max="10" width="15.140625" style="28" customWidth="1"/>
    <col min="11" max="11" width="18.7109375" style="85" customWidth="1"/>
    <col min="12" max="12" width="18.7109375" style="119" customWidth="1"/>
    <col min="13" max="13" width="10.85546875" style="6" hidden="1" customWidth="1"/>
    <col min="14" max="14" width="9.7109375" style="6" hidden="1" customWidth="1"/>
    <col min="15" max="15" width="10.85546875" style="12" hidden="1" customWidth="1"/>
    <col min="16" max="16" width="9.28515625" style="34" customWidth="1"/>
    <col min="17" max="17" width="8.140625" style="12" customWidth="1"/>
    <col min="18" max="18" width="9.140625" style="12" hidden="1" customWidth="1"/>
    <col min="19" max="24" width="9.5703125" style="13" hidden="1" customWidth="1"/>
    <col min="25" max="25" width="9" style="13" hidden="1" customWidth="1"/>
    <col min="26" max="26" width="0" style="8" hidden="1" customWidth="1"/>
    <col min="27" max="28" width="9.28515625" style="3" hidden="1" customWidth="1"/>
    <col min="29" max="29" width="10.5703125" style="3" hidden="1" customWidth="1"/>
    <col min="30" max="35" width="0" style="3" hidden="1" customWidth="1"/>
    <col min="36" max="16384" width="9.140625" style="3"/>
  </cols>
  <sheetData>
    <row r="1" spans="1:26" ht="21.75" hidden="1" customHeight="1" x14ac:dyDescent="0.25">
      <c r="A1" s="17" t="s">
        <v>0</v>
      </c>
      <c r="B1" s="9"/>
      <c r="C1" s="9"/>
      <c r="D1" s="9"/>
      <c r="E1" s="9"/>
      <c r="F1" s="15"/>
      <c r="G1" s="9"/>
      <c r="H1" s="17"/>
      <c r="I1" s="9"/>
      <c r="J1" s="17"/>
      <c r="K1" s="77"/>
      <c r="L1" s="115"/>
      <c r="M1" s="9"/>
      <c r="N1" s="9"/>
    </row>
    <row r="2" spans="1:26" ht="21.75" hidden="1" customHeight="1" x14ac:dyDescent="0.25">
      <c r="A2" s="18" t="s">
        <v>11</v>
      </c>
      <c r="B2" s="10"/>
      <c r="C2" s="10"/>
      <c r="D2" s="10"/>
      <c r="E2" s="10"/>
      <c r="F2" s="16"/>
      <c r="G2" s="10"/>
      <c r="H2" s="18"/>
      <c r="I2" s="10"/>
      <c r="J2" s="18"/>
      <c r="K2" s="78"/>
      <c r="L2" s="116"/>
      <c r="M2" s="10"/>
      <c r="N2" s="10"/>
    </row>
    <row r="3" spans="1:26" ht="21.75" hidden="1" customHeight="1" x14ac:dyDescent="0.25">
      <c r="A3" s="18" t="s">
        <v>12</v>
      </c>
      <c r="B3" s="10"/>
      <c r="C3" s="10"/>
      <c r="D3" s="10"/>
      <c r="E3" s="10"/>
      <c r="F3" s="16"/>
      <c r="G3" s="10"/>
      <c r="H3" s="18"/>
      <c r="I3" s="10"/>
      <c r="J3" s="18"/>
      <c r="K3" s="78"/>
      <c r="L3" s="116"/>
      <c r="M3" s="10"/>
      <c r="N3" s="10"/>
    </row>
    <row r="4" spans="1:26" s="2" customFormat="1" ht="21.75" hidden="1" customHeight="1" x14ac:dyDescent="0.25">
      <c r="A4" s="28" t="s">
        <v>13</v>
      </c>
      <c r="B4" s="1"/>
      <c r="C4" s="1"/>
      <c r="D4" s="1"/>
      <c r="E4" s="1"/>
      <c r="F4" s="5"/>
      <c r="G4" s="1"/>
      <c r="H4" s="28"/>
      <c r="I4" s="1"/>
      <c r="J4" s="28"/>
      <c r="K4" s="79"/>
      <c r="L4" s="117"/>
      <c r="M4" s="1"/>
      <c r="N4" s="1"/>
      <c r="O4" s="27"/>
      <c r="P4" s="35"/>
      <c r="Q4" s="27"/>
      <c r="R4" s="27"/>
      <c r="S4" s="14"/>
      <c r="T4" s="14"/>
      <c r="U4" s="14"/>
      <c r="V4" s="14"/>
      <c r="W4" s="14"/>
      <c r="X4" s="14"/>
      <c r="Y4" s="14"/>
      <c r="Z4" s="7"/>
    </row>
    <row r="5" spans="1:26" s="4" customFormat="1" ht="63" customHeight="1" x14ac:dyDescent="0.25">
      <c r="A5" s="275" t="s">
        <v>106</v>
      </c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276"/>
      <c r="W5" s="276"/>
      <c r="X5" s="276"/>
      <c r="Y5" s="276"/>
      <c r="Z5" s="7"/>
    </row>
    <row r="6" spans="1:26" ht="64.5" customHeight="1" x14ac:dyDescent="0.25">
      <c r="A6" s="281" t="s">
        <v>1</v>
      </c>
      <c r="B6" s="279" t="s">
        <v>2</v>
      </c>
      <c r="C6" s="277" t="s">
        <v>8</v>
      </c>
      <c r="D6" s="277" t="s">
        <v>3</v>
      </c>
      <c r="E6" s="277" t="s">
        <v>90</v>
      </c>
      <c r="F6" s="283" t="s">
        <v>4</v>
      </c>
      <c r="G6" s="285" t="s">
        <v>5</v>
      </c>
      <c r="H6" s="287" t="s">
        <v>10</v>
      </c>
      <c r="I6" s="285" t="s">
        <v>6</v>
      </c>
      <c r="J6" s="289" t="s">
        <v>26</v>
      </c>
      <c r="K6" s="291" t="s">
        <v>19</v>
      </c>
      <c r="L6" s="328" t="s">
        <v>257</v>
      </c>
      <c r="M6" s="293" t="s">
        <v>100</v>
      </c>
      <c r="N6" s="297"/>
      <c r="O6" s="294"/>
      <c r="P6" s="293" t="s">
        <v>104</v>
      </c>
      <c r="Q6" s="294"/>
      <c r="R6" s="295" t="s">
        <v>105</v>
      </c>
      <c r="S6" s="296"/>
      <c r="T6" s="76"/>
      <c r="U6" s="76"/>
      <c r="V6" s="76"/>
      <c r="W6" s="76"/>
      <c r="X6" s="76"/>
      <c r="Y6" s="285" t="s">
        <v>7</v>
      </c>
    </row>
    <row r="7" spans="1:26" ht="81" customHeight="1" x14ac:dyDescent="0.25">
      <c r="A7" s="282"/>
      <c r="B7" s="280"/>
      <c r="C7" s="278"/>
      <c r="D7" s="278"/>
      <c r="E7" s="278"/>
      <c r="F7" s="284"/>
      <c r="G7" s="286"/>
      <c r="H7" s="288"/>
      <c r="I7" s="286"/>
      <c r="J7" s="290"/>
      <c r="K7" s="292"/>
      <c r="L7" s="329"/>
      <c r="M7" s="19" t="s">
        <v>101</v>
      </c>
      <c r="N7" s="20" t="s">
        <v>102</v>
      </c>
      <c r="O7" s="21" t="s">
        <v>103</v>
      </c>
      <c r="P7" s="347" t="s">
        <v>103</v>
      </c>
      <c r="Q7" s="348"/>
      <c r="R7" s="22" t="s">
        <v>101</v>
      </c>
      <c r="S7" s="21" t="s">
        <v>103</v>
      </c>
      <c r="T7" s="72"/>
      <c r="U7" s="72"/>
      <c r="V7" s="72"/>
      <c r="W7" s="72"/>
      <c r="X7" s="72"/>
      <c r="Y7" s="286"/>
    </row>
    <row r="8" spans="1:26" ht="27.75" customHeight="1" x14ac:dyDescent="0.25">
      <c r="A8" s="23">
        <v>1</v>
      </c>
      <c r="B8" s="52">
        <v>2</v>
      </c>
      <c r="C8" s="11">
        <v>4</v>
      </c>
      <c r="D8" s="11">
        <v>3</v>
      </c>
      <c r="E8" s="11">
        <v>4</v>
      </c>
      <c r="F8" s="69">
        <v>5</v>
      </c>
      <c r="G8" s="23">
        <v>6</v>
      </c>
      <c r="H8" s="23">
        <v>7</v>
      </c>
      <c r="I8" s="23">
        <v>8</v>
      </c>
      <c r="J8" s="23">
        <v>9</v>
      </c>
      <c r="K8" s="80">
        <v>10</v>
      </c>
      <c r="L8" s="24"/>
      <c r="M8" s="24"/>
      <c r="N8" s="24"/>
      <c r="O8" s="23"/>
      <c r="P8" s="349"/>
      <c r="Q8" s="350"/>
      <c r="R8" s="23"/>
      <c r="S8" s="25"/>
      <c r="T8" s="25"/>
      <c r="U8" s="25"/>
      <c r="V8" s="25"/>
      <c r="W8" s="25"/>
      <c r="X8" s="25"/>
      <c r="Y8" s="25"/>
    </row>
    <row r="9" spans="1:26" s="89" customFormat="1" ht="41.25" customHeight="1" x14ac:dyDescent="0.25">
      <c r="A9" s="94">
        <v>1</v>
      </c>
      <c r="B9" s="132" t="s">
        <v>71</v>
      </c>
      <c r="C9" s="86">
        <v>64200000</v>
      </c>
      <c r="D9" s="86" t="s">
        <v>15</v>
      </c>
      <c r="E9" s="86"/>
      <c r="F9" s="100" t="s">
        <v>14</v>
      </c>
      <c r="G9" s="94" t="s">
        <v>107</v>
      </c>
      <c r="H9" s="106">
        <v>42732</v>
      </c>
      <c r="I9" s="106">
        <v>43100</v>
      </c>
      <c r="J9" s="106">
        <v>43131</v>
      </c>
      <c r="K9" s="98">
        <v>885</v>
      </c>
      <c r="L9" s="98">
        <f>K9-M9-N9-O9-P9-Q9-R9-S9-T9-U9-V9-Y9-W9-X9</f>
        <v>0</v>
      </c>
      <c r="M9" s="98"/>
      <c r="N9" s="98"/>
      <c r="O9" s="98"/>
      <c r="P9" s="351">
        <v>885</v>
      </c>
      <c r="Q9" s="352"/>
      <c r="R9" s="98"/>
      <c r="S9" s="98"/>
      <c r="T9" s="98"/>
      <c r="U9" s="98"/>
      <c r="V9" s="98"/>
      <c r="W9" s="98"/>
      <c r="X9" s="98"/>
      <c r="Y9" s="98"/>
    </row>
    <row r="10" spans="1:26" s="89" customFormat="1" ht="31.5" customHeight="1" x14ac:dyDescent="0.25">
      <c r="A10" s="94">
        <v>2</v>
      </c>
      <c r="B10" s="132" t="s">
        <v>72</v>
      </c>
      <c r="C10" s="86">
        <v>22300000</v>
      </c>
      <c r="D10" s="86" t="s">
        <v>15</v>
      </c>
      <c r="E10" s="86"/>
      <c r="F10" s="100" t="s">
        <v>109</v>
      </c>
      <c r="G10" s="94" t="s">
        <v>108</v>
      </c>
      <c r="H10" s="106">
        <v>42733</v>
      </c>
      <c r="I10" s="106">
        <v>42734</v>
      </c>
      <c r="J10" s="106">
        <v>43131</v>
      </c>
      <c r="K10" s="98">
        <v>69</v>
      </c>
      <c r="L10" s="98">
        <f t="shared" ref="L10:L73" si="0">K10-M10-N10-O10-P10-Q10-R10-S10-T10</f>
        <v>0</v>
      </c>
      <c r="M10" s="98"/>
      <c r="N10" s="98"/>
      <c r="O10" s="98"/>
      <c r="P10" s="351">
        <v>69</v>
      </c>
      <c r="Q10" s="352"/>
      <c r="R10" s="98"/>
      <c r="S10" s="98"/>
      <c r="T10" s="98"/>
      <c r="U10" s="98"/>
      <c r="V10" s="98"/>
      <c r="W10" s="98"/>
      <c r="X10" s="98"/>
      <c r="Y10" s="98"/>
    </row>
    <row r="11" spans="1:26" s="33" customFormat="1" ht="20.25" customHeight="1" x14ac:dyDescent="0.25">
      <c r="A11" s="42">
        <v>3</v>
      </c>
      <c r="B11" s="133" t="s">
        <v>85</v>
      </c>
      <c r="C11" s="47">
        <v>50312000</v>
      </c>
      <c r="D11" s="47" t="s">
        <v>15</v>
      </c>
      <c r="E11" s="47"/>
      <c r="F11" s="51" t="s">
        <v>86</v>
      </c>
      <c r="G11" s="42" t="s">
        <v>16</v>
      </c>
      <c r="H11" s="49">
        <v>42741</v>
      </c>
      <c r="I11" s="49">
        <v>43100</v>
      </c>
      <c r="J11" s="49">
        <v>43131</v>
      </c>
      <c r="K11" s="81">
        <v>1000</v>
      </c>
      <c r="L11" s="224">
        <f>K11-M11-N11-O11-P11-Q11-R11-S11-T11-U11-V11-Y11</f>
        <v>18</v>
      </c>
      <c r="M11" s="36"/>
      <c r="N11" s="36"/>
      <c r="O11" s="36"/>
      <c r="P11" s="351">
        <v>982</v>
      </c>
      <c r="Q11" s="352"/>
      <c r="R11" s="36"/>
      <c r="S11" s="36"/>
      <c r="T11" s="36"/>
      <c r="U11" s="36"/>
      <c r="V11" s="36"/>
      <c r="W11" s="36"/>
      <c r="X11" s="36"/>
      <c r="Y11" s="36"/>
    </row>
    <row r="12" spans="1:26" s="33" customFormat="1" ht="30.75" customHeight="1" x14ac:dyDescent="0.25">
      <c r="A12" s="42">
        <v>4</v>
      </c>
      <c r="B12" s="134" t="s">
        <v>35</v>
      </c>
      <c r="C12" s="29">
        <v>48312000</v>
      </c>
      <c r="D12" s="29" t="s">
        <v>15</v>
      </c>
      <c r="E12" s="29"/>
      <c r="F12" s="30" t="s">
        <v>36</v>
      </c>
      <c r="G12" s="42" t="s">
        <v>110</v>
      </c>
      <c r="H12" s="45">
        <v>42741</v>
      </c>
      <c r="I12" s="43">
        <v>43100</v>
      </c>
      <c r="J12" s="40">
        <v>43131</v>
      </c>
      <c r="K12" s="81">
        <v>1200</v>
      </c>
      <c r="L12" s="173">
        <f t="shared" si="0"/>
        <v>0</v>
      </c>
      <c r="M12" s="36"/>
      <c r="N12" s="36"/>
      <c r="O12" s="36"/>
      <c r="P12" s="351">
        <v>1200</v>
      </c>
      <c r="Q12" s="352"/>
      <c r="R12" s="36"/>
      <c r="S12" s="36"/>
      <c r="T12" s="36"/>
      <c r="U12" s="36"/>
      <c r="V12" s="36"/>
      <c r="W12" s="36"/>
      <c r="X12" s="36"/>
      <c r="Y12" s="36"/>
    </row>
    <row r="13" spans="1:26" s="33" customFormat="1" ht="21.75" customHeight="1" x14ac:dyDescent="0.25">
      <c r="A13" s="42">
        <v>5</v>
      </c>
      <c r="B13" s="131" t="s">
        <v>17</v>
      </c>
      <c r="C13" s="42">
        <v>92232000</v>
      </c>
      <c r="D13" s="29" t="s">
        <v>15</v>
      </c>
      <c r="E13" s="42"/>
      <c r="F13" s="30" t="s">
        <v>32</v>
      </c>
      <c r="G13" s="42" t="s">
        <v>111</v>
      </c>
      <c r="H13" s="45">
        <v>42741</v>
      </c>
      <c r="I13" s="43">
        <v>43100</v>
      </c>
      <c r="J13" s="40">
        <v>43131</v>
      </c>
      <c r="K13" s="82">
        <v>864</v>
      </c>
      <c r="L13" s="173">
        <f>K13-M13-N13-O13-P13-Q13-R13-S13-T13-U13-V13-W13-X13</f>
        <v>0</v>
      </c>
      <c r="M13" s="36"/>
      <c r="N13" s="36"/>
      <c r="O13" s="36"/>
      <c r="P13" s="351">
        <v>864</v>
      </c>
      <c r="Q13" s="352"/>
      <c r="R13" s="36"/>
      <c r="S13" s="36"/>
      <c r="T13" s="36"/>
      <c r="U13" s="36"/>
      <c r="V13" s="36"/>
      <c r="W13" s="36"/>
      <c r="X13" s="36"/>
      <c r="Y13" s="36"/>
    </row>
    <row r="14" spans="1:26" s="89" customFormat="1" ht="19.5" customHeight="1" x14ac:dyDescent="0.25">
      <c r="A14" s="94">
        <v>6</v>
      </c>
      <c r="B14" s="210" t="s">
        <v>55</v>
      </c>
      <c r="C14" s="86">
        <v>41110000</v>
      </c>
      <c r="D14" s="86" t="s">
        <v>15</v>
      </c>
      <c r="E14" s="211"/>
      <c r="F14" s="225" t="s">
        <v>56</v>
      </c>
      <c r="G14" s="208" t="s">
        <v>112</v>
      </c>
      <c r="H14" s="95">
        <v>42741</v>
      </c>
      <c r="I14" s="106">
        <v>43100</v>
      </c>
      <c r="J14" s="226">
        <v>43131</v>
      </c>
      <c r="K14" s="208">
        <v>1500</v>
      </c>
      <c r="L14" s="98">
        <f t="shared" si="0"/>
        <v>0</v>
      </c>
      <c r="M14" s="98"/>
      <c r="N14" s="98"/>
      <c r="O14" s="98"/>
      <c r="P14" s="351">
        <v>1500</v>
      </c>
      <c r="Q14" s="352"/>
      <c r="R14" s="98"/>
      <c r="S14" s="98"/>
      <c r="T14" s="98"/>
      <c r="U14" s="98"/>
      <c r="V14" s="98"/>
      <c r="W14" s="98"/>
      <c r="X14" s="98"/>
      <c r="Y14" s="98"/>
    </row>
    <row r="15" spans="1:26" s="89" customFormat="1" ht="33" customHeight="1" x14ac:dyDescent="0.25">
      <c r="A15" s="94">
        <v>7</v>
      </c>
      <c r="B15" s="135" t="s">
        <v>28</v>
      </c>
      <c r="C15" s="86">
        <v>22210000</v>
      </c>
      <c r="D15" s="86" t="s">
        <v>15</v>
      </c>
      <c r="E15" s="86"/>
      <c r="F15" s="100" t="s">
        <v>29</v>
      </c>
      <c r="G15" s="94" t="s">
        <v>113</v>
      </c>
      <c r="H15" s="95">
        <v>42741</v>
      </c>
      <c r="I15" s="106">
        <v>43100</v>
      </c>
      <c r="J15" s="106">
        <v>43131</v>
      </c>
      <c r="K15" s="94">
        <v>455.4</v>
      </c>
      <c r="L15" s="98">
        <f t="shared" si="0"/>
        <v>0</v>
      </c>
      <c r="M15" s="98"/>
      <c r="N15" s="98"/>
      <c r="O15" s="98"/>
      <c r="P15" s="351">
        <v>455.4</v>
      </c>
      <c r="Q15" s="352"/>
      <c r="R15" s="98"/>
      <c r="S15" s="98"/>
      <c r="T15" s="98"/>
      <c r="U15" s="98"/>
      <c r="V15" s="98"/>
      <c r="W15" s="98"/>
      <c r="X15" s="98"/>
      <c r="Y15" s="98"/>
    </row>
    <row r="16" spans="1:26" s="33" customFormat="1" ht="42.75" customHeight="1" x14ac:dyDescent="0.25">
      <c r="A16" s="42">
        <v>8</v>
      </c>
      <c r="B16" s="134" t="s">
        <v>74</v>
      </c>
      <c r="C16" s="29">
        <v>48900000</v>
      </c>
      <c r="D16" s="29" t="s">
        <v>15</v>
      </c>
      <c r="E16" s="29"/>
      <c r="F16" s="30" t="s">
        <v>75</v>
      </c>
      <c r="G16" s="42" t="s">
        <v>114</v>
      </c>
      <c r="H16" s="45">
        <v>42741</v>
      </c>
      <c r="I16" s="43">
        <v>43100</v>
      </c>
      <c r="J16" s="32">
        <v>43131</v>
      </c>
      <c r="K16" s="83">
        <v>4800</v>
      </c>
      <c r="L16" s="173">
        <f>K16-M16-N16-O16-P16-Q16-R16-S16-T16-U16-V16-W16-X16</f>
        <v>0</v>
      </c>
      <c r="M16" s="36"/>
      <c r="N16" s="36"/>
      <c r="O16" s="36"/>
      <c r="P16" s="351">
        <v>4800</v>
      </c>
      <c r="Q16" s="352"/>
      <c r="R16" s="36"/>
      <c r="S16" s="36"/>
      <c r="T16" s="36"/>
      <c r="U16" s="36"/>
      <c r="V16" s="36"/>
      <c r="W16" s="36"/>
      <c r="X16" s="36"/>
      <c r="Y16" s="36"/>
    </row>
    <row r="17" spans="1:25" s="89" customFormat="1" ht="19.5" customHeight="1" x14ac:dyDescent="0.25">
      <c r="A17" s="94">
        <v>9</v>
      </c>
      <c r="B17" s="135" t="s">
        <v>60</v>
      </c>
      <c r="C17" s="112">
        <v>72200000</v>
      </c>
      <c r="D17" s="86" t="s">
        <v>15</v>
      </c>
      <c r="E17" s="112"/>
      <c r="F17" s="113" t="s">
        <v>61</v>
      </c>
      <c r="G17" s="94" t="s">
        <v>115</v>
      </c>
      <c r="H17" s="96">
        <v>42741</v>
      </c>
      <c r="I17" s="106">
        <v>43100</v>
      </c>
      <c r="J17" s="96">
        <v>43131</v>
      </c>
      <c r="K17" s="114">
        <v>2500</v>
      </c>
      <c r="L17" s="98">
        <f t="shared" si="0"/>
        <v>0</v>
      </c>
      <c r="M17" s="98"/>
      <c r="N17" s="98"/>
      <c r="O17" s="98"/>
      <c r="P17" s="351">
        <v>2500</v>
      </c>
      <c r="Q17" s="352"/>
      <c r="R17" s="98"/>
      <c r="S17" s="98"/>
      <c r="T17" s="98"/>
      <c r="U17" s="98"/>
      <c r="V17" s="98"/>
      <c r="W17" s="98"/>
      <c r="X17" s="98"/>
      <c r="Y17" s="98"/>
    </row>
    <row r="18" spans="1:25" s="33" customFormat="1" ht="42.75" customHeight="1" x14ac:dyDescent="0.25">
      <c r="A18" s="42">
        <v>10</v>
      </c>
      <c r="B18" s="134" t="s">
        <v>25</v>
      </c>
      <c r="C18" s="29">
        <v>79340000</v>
      </c>
      <c r="D18" s="29" t="s">
        <v>15</v>
      </c>
      <c r="E18" s="29"/>
      <c r="F18" s="30" t="s">
        <v>48</v>
      </c>
      <c r="G18" s="42" t="s">
        <v>116</v>
      </c>
      <c r="H18" s="45">
        <v>42745</v>
      </c>
      <c r="I18" s="43">
        <v>43100</v>
      </c>
      <c r="J18" s="32">
        <v>43131</v>
      </c>
      <c r="K18" s="83">
        <v>3000</v>
      </c>
      <c r="L18" s="173">
        <f>K18-M18-N18-O18-P18-Q18-R18-S18-T18-U18-V18-W18-X18</f>
        <v>0</v>
      </c>
      <c r="M18" s="36"/>
      <c r="N18" s="36"/>
      <c r="O18" s="36"/>
      <c r="P18" s="351">
        <v>3000</v>
      </c>
      <c r="Q18" s="352"/>
      <c r="R18" s="36"/>
      <c r="S18" s="36"/>
      <c r="T18" s="36"/>
      <c r="U18" s="36"/>
      <c r="V18" s="36"/>
      <c r="W18" s="36"/>
      <c r="X18" s="36"/>
      <c r="Y18" s="36"/>
    </row>
    <row r="19" spans="1:25" s="89" customFormat="1" ht="19.5" customHeight="1" x14ac:dyDescent="0.25">
      <c r="A19" s="94">
        <v>11</v>
      </c>
      <c r="B19" s="135" t="s">
        <v>117</v>
      </c>
      <c r="C19" s="86">
        <v>22459100</v>
      </c>
      <c r="D19" s="86" t="s">
        <v>15</v>
      </c>
      <c r="E19" s="86"/>
      <c r="F19" s="93" t="s">
        <v>118</v>
      </c>
      <c r="G19" s="94" t="s">
        <v>119</v>
      </c>
      <c r="H19" s="95">
        <v>42747</v>
      </c>
      <c r="I19" s="106">
        <v>42755</v>
      </c>
      <c r="J19" s="96">
        <v>42795</v>
      </c>
      <c r="K19" s="97">
        <v>96</v>
      </c>
      <c r="L19" s="98">
        <f t="shared" si="0"/>
        <v>0</v>
      </c>
      <c r="M19" s="98"/>
      <c r="N19" s="98"/>
      <c r="O19" s="98"/>
      <c r="P19" s="351">
        <v>96</v>
      </c>
      <c r="Q19" s="352"/>
      <c r="R19" s="98"/>
      <c r="S19" s="98"/>
      <c r="T19" s="98"/>
      <c r="U19" s="98"/>
      <c r="V19" s="98"/>
      <c r="W19" s="98"/>
      <c r="X19" s="98"/>
      <c r="Y19" s="98"/>
    </row>
    <row r="20" spans="1:25" s="89" customFormat="1" ht="23.25" customHeight="1" x14ac:dyDescent="0.25">
      <c r="A20" s="94">
        <v>12</v>
      </c>
      <c r="B20" s="132" t="s">
        <v>120</v>
      </c>
      <c r="C20" s="86">
        <v>39298700</v>
      </c>
      <c r="D20" s="86" t="s">
        <v>15</v>
      </c>
      <c r="E20" s="86"/>
      <c r="F20" s="100" t="s">
        <v>109</v>
      </c>
      <c r="G20" s="94" t="s">
        <v>121</v>
      </c>
      <c r="H20" s="106">
        <v>42747</v>
      </c>
      <c r="I20" s="106">
        <v>42748</v>
      </c>
      <c r="J20" s="106">
        <v>42795</v>
      </c>
      <c r="K20" s="98">
        <v>30</v>
      </c>
      <c r="L20" s="98">
        <f t="shared" si="0"/>
        <v>0</v>
      </c>
      <c r="M20" s="98"/>
      <c r="N20" s="98"/>
      <c r="O20" s="98"/>
      <c r="P20" s="351">
        <v>30</v>
      </c>
      <c r="Q20" s="352"/>
      <c r="R20" s="98"/>
      <c r="S20" s="98"/>
      <c r="T20" s="98"/>
      <c r="U20" s="98"/>
      <c r="V20" s="98"/>
      <c r="W20" s="98"/>
      <c r="X20" s="98"/>
      <c r="Y20" s="98"/>
    </row>
    <row r="21" spans="1:25" s="33" customFormat="1" ht="23.25" customHeight="1" x14ac:dyDescent="0.25">
      <c r="A21" s="42">
        <v>13</v>
      </c>
      <c r="B21" s="134" t="s">
        <v>49</v>
      </c>
      <c r="C21" s="29">
        <v>72415000</v>
      </c>
      <c r="D21" s="29" t="s">
        <v>15</v>
      </c>
      <c r="E21" s="29"/>
      <c r="F21" s="30" t="s">
        <v>27</v>
      </c>
      <c r="G21" s="42" t="s">
        <v>122</v>
      </c>
      <c r="H21" s="45">
        <v>42747</v>
      </c>
      <c r="I21" s="43">
        <v>43100</v>
      </c>
      <c r="J21" s="40">
        <v>43131</v>
      </c>
      <c r="K21" s="81">
        <v>300</v>
      </c>
      <c r="L21" s="173">
        <f t="shared" si="0"/>
        <v>0</v>
      </c>
      <c r="M21" s="36"/>
      <c r="N21" s="36"/>
      <c r="O21" s="36"/>
      <c r="P21" s="351">
        <v>300</v>
      </c>
      <c r="Q21" s="352"/>
      <c r="R21" s="36"/>
      <c r="S21" s="36"/>
      <c r="T21" s="36"/>
      <c r="U21" s="36"/>
      <c r="V21" s="36"/>
      <c r="W21" s="36"/>
      <c r="X21" s="36"/>
      <c r="Y21" s="36"/>
    </row>
    <row r="22" spans="1:25" s="89" customFormat="1" ht="31.5" customHeight="1" x14ac:dyDescent="0.25">
      <c r="A22" s="94">
        <v>14</v>
      </c>
      <c r="B22" s="135" t="s">
        <v>23</v>
      </c>
      <c r="C22" s="86">
        <v>79970000</v>
      </c>
      <c r="D22" s="86" t="s">
        <v>15</v>
      </c>
      <c r="E22" s="86"/>
      <c r="F22" s="93" t="s">
        <v>24</v>
      </c>
      <c r="G22" s="94" t="s">
        <v>123</v>
      </c>
      <c r="H22" s="95">
        <v>42755</v>
      </c>
      <c r="I22" s="95">
        <v>42767</v>
      </c>
      <c r="J22" s="96">
        <v>43100</v>
      </c>
      <c r="K22" s="97">
        <v>380</v>
      </c>
      <c r="L22" s="98">
        <f t="shared" si="0"/>
        <v>0</v>
      </c>
      <c r="M22" s="98"/>
      <c r="N22" s="98"/>
      <c r="O22" s="98"/>
      <c r="P22" s="351">
        <v>380</v>
      </c>
      <c r="Q22" s="352"/>
      <c r="R22" s="98"/>
      <c r="S22" s="98"/>
      <c r="T22" s="98"/>
      <c r="U22" s="98"/>
      <c r="V22" s="98"/>
      <c r="W22" s="98"/>
      <c r="X22" s="98"/>
      <c r="Y22" s="98"/>
    </row>
    <row r="23" spans="1:25" s="89" customFormat="1" ht="23.25" customHeight="1" x14ac:dyDescent="0.25">
      <c r="A23" s="94">
        <v>15</v>
      </c>
      <c r="B23" s="135" t="s">
        <v>51</v>
      </c>
      <c r="C23" s="86">
        <v>92111220</v>
      </c>
      <c r="D23" s="86" t="s">
        <v>15</v>
      </c>
      <c r="E23" s="86"/>
      <c r="F23" s="93" t="s">
        <v>77</v>
      </c>
      <c r="G23" s="94" t="s">
        <v>124</v>
      </c>
      <c r="H23" s="95">
        <v>42761</v>
      </c>
      <c r="I23" s="95">
        <v>42781</v>
      </c>
      <c r="J23" s="95">
        <v>42856</v>
      </c>
      <c r="K23" s="94">
        <v>2000</v>
      </c>
      <c r="L23" s="98">
        <f t="shared" si="0"/>
        <v>0</v>
      </c>
      <c r="M23" s="98"/>
      <c r="N23" s="98"/>
      <c r="O23" s="98"/>
      <c r="P23" s="351">
        <v>2000</v>
      </c>
      <c r="Q23" s="352"/>
      <c r="R23" s="98"/>
      <c r="S23" s="98"/>
      <c r="T23" s="98"/>
      <c r="U23" s="98"/>
      <c r="V23" s="98"/>
      <c r="W23" s="98"/>
      <c r="X23" s="98"/>
      <c r="Y23" s="98"/>
    </row>
    <row r="24" spans="1:25" s="89" customFormat="1" ht="16.5" customHeight="1" x14ac:dyDescent="0.25">
      <c r="A24" s="245">
        <v>16</v>
      </c>
      <c r="B24" s="266" t="s">
        <v>37</v>
      </c>
      <c r="C24" s="86">
        <v>15800000</v>
      </c>
      <c r="D24" s="87"/>
      <c r="E24" s="239"/>
      <c r="F24" s="242" t="s">
        <v>38</v>
      </c>
      <c r="G24" s="245" t="s">
        <v>125</v>
      </c>
      <c r="H24" s="248">
        <v>42761</v>
      </c>
      <c r="I24" s="248">
        <v>42767</v>
      </c>
      <c r="J24" s="248">
        <v>42826</v>
      </c>
      <c r="K24" s="269">
        <v>322.39999999999998</v>
      </c>
      <c r="L24" s="257">
        <f t="shared" si="0"/>
        <v>0</v>
      </c>
      <c r="M24" s="257"/>
      <c r="N24" s="98"/>
      <c r="O24" s="98"/>
      <c r="P24" s="260">
        <v>322.39999999999998</v>
      </c>
      <c r="Q24" s="261"/>
      <c r="R24" s="98"/>
      <c r="S24" s="98"/>
      <c r="T24" s="98"/>
      <c r="U24" s="98"/>
      <c r="V24" s="98"/>
      <c r="W24" s="98"/>
      <c r="X24" s="98"/>
      <c r="Y24" s="98"/>
    </row>
    <row r="25" spans="1:25" s="89" customFormat="1" ht="14.25" customHeight="1" x14ac:dyDescent="0.25">
      <c r="A25" s="246"/>
      <c r="B25" s="268"/>
      <c r="C25" s="86">
        <v>15900000</v>
      </c>
      <c r="D25" s="90" t="s">
        <v>15</v>
      </c>
      <c r="E25" s="240"/>
      <c r="F25" s="243"/>
      <c r="G25" s="246"/>
      <c r="H25" s="249"/>
      <c r="I25" s="249"/>
      <c r="J25" s="249"/>
      <c r="K25" s="270"/>
      <c r="L25" s="258"/>
      <c r="M25" s="258"/>
      <c r="N25" s="98"/>
      <c r="O25" s="98"/>
      <c r="P25" s="262"/>
      <c r="Q25" s="263"/>
      <c r="R25" s="98"/>
      <c r="S25" s="98"/>
      <c r="T25" s="98"/>
      <c r="U25" s="98"/>
      <c r="V25" s="98"/>
      <c r="W25" s="98"/>
      <c r="X25" s="98"/>
      <c r="Y25" s="98"/>
    </row>
    <row r="26" spans="1:25" s="89" customFormat="1" ht="14.25" customHeight="1" x14ac:dyDescent="0.25">
      <c r="A26" s="247"/>
      <c r="B26" s="267"/>
      <c r="C26" s="86">
        <v>41110000</v>
      </c>
      <c r="D26" s="91"/>
      <c r="E26" s="241"/>
      <c r="F26" s="244"/>
      <c r="G26" s="247"/>
      <c r="H26" s="250"/>
      <c r="I26" s="250"/>
      <c r="J26" s="250"/>
      <c r="K26" s="271"/>
      <c r="L26" s="259"/>
      <c r="M26" s="259"/>
      <c r="N26" s="98"/>
      <c r="O26" s="98"/>
      <c r="P26" s="264"/>
      <c r="Q26" s="265"/>
      <c r="R26" s="98"/>
      <c r="S26" s="98"/>
      <c r="T26" s="98"/>
      <c r="U26" s="98"/>
      <c r="V26" s="98"/>
      <c r="W26" s="98"/>
      <c r="X26" s="98"/>
      <c r="Y26" s="98"/>
    </row>
    <row r="27" spans="1:25" s="89" customFormat="1" ht="16.5" customHeight="1" x14ac:dyDescent="0.25">
      <c r="A27" s="245">
        <v>17</v>
      </c>
      <c r="B27" s="135" t="s">
        <v>72</v>
      </c>
      <c r="C27" s="86">
        <v>22300000</v>
      </c>
      <c r="D27" s="239" t="s">
        <v>15</v>
      </c>
      <c r="E27" s="239"/>
      <c r="F27" s="242" t="s">
        <v>47</v>
      </c>
      <c r="G27" s="245" t="s">
        <v>126</v>
      </c>
      <c r="H27" s="248">
        <v>42768</v>
      </c>
      <c r="I27" s="248">
        <v>42791</v>
      </c>
      <c r="J27" s="304">
        <v>43100</v>
      </c>
      <c r="K27" s="301">
        <v>3281</v>
      </c>
      <c r="L27" s="257">
        <f t="shared" si="0"/>
        <v>0</v>
      </c>
      <c r="M27" s="257"/>
      <c r="N27" s="257"/>
      <c r="O27" s="257"/>
      <c r="P27" s="260">
        <v>3281</v>
      </c>
      <c r="Q27" s="261"/>
      <c r="R27" s="257"/>
      <c r="S27" s="257"/>
      <c r="T27" s="99"/>
      <c r="U27" s="99"/>
      <c r="V27" s="99"/>
      <c r="W27" s="205"/>
      <c r="X27" s="205"/>
      <c r="Y27" s="257"/>
    </row>
    <row r="28" spans="1:25" s="89" customFormat="1" ht="16.5" customHeight="1" x14ac:dyDescent="0.25">
      <c r="A28" s="246"/>
      <c r="B28" s="132" t="s">
        <v>127</v>
      </c>
      <c r="C28" s="94">
        <v>22100000</v>
      </c>
      <c r="D28" s="240"/>
      <c r="E28" s="240"/>
      <c r="F28" s="243"/>
      <c r="G28" s="246"/>
      <c r="H28" s="249"/>
      <c r="I28" s="249"/>
      <c r="J28" s="305"/>
      <c r="K28" s="302"/>
      <c r="L28" s="258"/>
      <c r="M28" s="258"/>
      <c r="N28" s="259"/>
      <c r="O28" s="259"/>
      <c r="P28" s="262"/>
      <c r="Q28" s="263"/>
      <c r="R28" s="259"/>
      <c r="S28" s="259"/>
      <c r="T28" s="88"/>
      <c r="U28" s="88"/>
      <c r="V28" s="88"/>
      <c r="W28" s="207"/>
      <c r="X28" s="207"/>
      <c r="Y28" s="259"/>
    </row>
    <row r="29" spans="1:25" s="89" customFormat="1" ht="15" customHeight="1" x14ac:dyDescent="0.25">
      <c r="A29" s="247"/>
      <c r="B29" s="132" t="s">
        <v>73</v>
      </c>
      <c r="C29" s="94">
        <v>79822500</v>
      </c>
      <c r="D29" s="241"/>
      <c r="E29" s="241"/>
      <c r="F29" s="244"/>
      <c r="G29" s="247"/>
      <c r="H29" s="250"/>
      <c r="I29" s="250"/>
      <c r="J29" s="306"/>
      <c r="K29" s="303"/>
      <c r="L29" s="259"/>
      <c r="M29" s="259"/>
      <c r="N29" s="88"/>
      <c r="O29" s="88"/>
      <c r="P29" s="264"/>
      <c r="Q29" s="265"/>
      <c r="R29" s="88"/>
      <c r="S29" s="88"/>
      <c r="T29" s="88"/>
      <c r="U29" s="88"/>
      <c r="V29" s="88"/>
      <c r="W29" s="207"/>
      <c r="X29" s="207"/>
      <c r="Y29" s="88"/>
    </row>
    <row r="30" spans="1:25" s="89" customFormat="1" ht="22.5" customHeight="1" x14ac:dyDescent="0.25">
      <c r="A30" s="92">
        <v>18</v>
      </c>
      <c r="B30" s="132" t="s">
        <v>128</v>
      </c>
      <c r="C30" s="94">
        <v>50800000</v>
      </c>
      <c r="D30" s="86" t="s">
        <v>15</v>
      </c>
      <c r="E30" s="91"/>
      <c r="F30" s="101" t="s">
        <v>129</v>
      </c>
      <c r="G30" s="94" t="s">
        <v>130</v>
      </c>
      <c r="H30" s="102">
        <v>42772</v>
      </c>
      <c r="I30" s="102">
        <v>42800</v>
      </c>
      <c r="J30" s="103">
        <v>43100</v>
      </c>
      <c r="K30" s="104">
        <v>200</v>
      </c>
      <c r="L30" s="98">
        <f t="shared" si="0"/>
        <v>0</v>
      </c>
      <c r="M30" s="88"/>
      <c r="N30" s="88"/>
      <c r="O30" s="88"/>
      <c r="P30" s="351">
        <v>200</v>
      </c>
      <c r="Q30" s="352"/>
      <c r="R30" s="88"/>
      <c r="S30" s="88"/>
      <c r="T30" s="88"/>
      <c r="U30" s="88"/>
      <c r="V30" s="88"/>
      <c r="W30" s="207"/>
      <c r="X30" s="207"/>
      <c r="Y30" s="88"/>
    </row>
    <row r="31" spans="1:25" s="89" customFormat="1" ht="14.25" customHeight="1" x14ac:dyDescent="0.25">
      <c r="A31" s="245"/>
      <c r="B31" s="266" t="s">
        <v>37</v>
      </c>
      <c r="C31" s="86">
        <v>15800000</v>
      </c>
      <c r="D31" s="87"/>
      <c r="E31" s="239"/>
      <c r="F31" s="242" t="s">
        <v>131</v>
      </c>
      <c r="G31" s="245" t="s">
        <v>132</v>
      </c>
      <c r="H31" s="248">
        <v>42772</v>
      </c>
      <c r="I31" s="248">
        <v>42776</v>
      </c>
      <c r="J31" s="248">
        <v>42856</v>
      </c>
      <c r="K31" s="269">
        <v>110.51</v>
      </c>
      <c r="L31" s="257">
        <f t="shared" si="0"/>
        <v>0</v>
      </c>
      <c r="M31" s="257"/>
      <c r="N31" s="88"/>
      <c r="O31" s="88"/>
      <c r="P31" s="260">
        <v>110.51</v>
      </c>
      <c r="Q31" s="261"/>
      <c r="R31" s="88"/>
      <c r="S31" s="88"/>
      <c r="T31" s="88"/>
      <c r="U31" s="88"/>
      <c r="V31" s="88"/>
      <c r="W31" s="207"/>
      <c r="X31" s="207"/>
      <c r="Y31" s="88"/>
    </row>
    <row r="32" spans="1:25" s="89" customFormat="1" ht="16.5" customHeight="1" x14ac:dyDescent="0.25">
      <c r="A32" s="246"/>
      <c r="B32" s="268"/>
      <c r="C32" s="86">
        <v>15900000</v>
      </c>
      <c r="D32" s="90" t="s">
        <v>15</v>
      </c>
      <c r="E32" s="240"/>
      <c r="F32" s="243"/>
      <c r="G32" s="246"/>
      <c r="H32" s="249"/>
      <c r="I32" s="249"/>
      <c r="J32" s="249"/>
      <c r="K32" s="270"/>
      <c r="L32" s="258"/>
      <c r="M32" s="258"/>
      <c r="N32" s="88"/>
      <c r="O32" s="88"/>
      <c r="P32" s="262"/>
      <c r="Q32" s="263"/>
      <c r="R32" s="88"/>
      <c r="S32" s="88"/>
      <c r="T32" s="88"/>
      <c r="U32" s="88"/>
      <c r="V32" s="88"/>
      <c r="W32" s="207"/>
      <c r="X32" s="207"/>
      <c r="Y32" s="88"/>
    </row>
    <row r="33" spans="1:25" s="89" customFormat="1" ht="15.75" customHeight="1" x14ac:dyDescent="0.25">
      <c r="A33" s="247"/>
      <c r="B33" s="267"/>
      <c r="C33" s="86">
        <v>41110000</v>
      </c>
      <c r="D33" s="91"/>
      <c r="E33" s="241"/>
      <c r="F33" s="244"/>
      <c r="G33" s="247"/>
      <c r="H33" s="250"/>
      <c r="I33" s="250"/>
      <c r="J33" s="250"/>
      <c r="K33" s="271"/>
      <c r="L33" s="259"/>
      <c r="M33" s="259"/>
      <c r="N33" s="88"/>
      <c r="O33" s="88"/>
      <c r="P33" s="264"/>
      <c r="Q33" s="265"/>
      <c r="R33" s="88"/>
      <c r="S33" s="88"/>
      <c r="T33" s="88"/>
      <c r="U33" s="88"/>
      <c r="V33" s="88"/>
      <c r="W33" s="207"/>
      <c r="X33" s="207"/>
      <c r="Y33" s="88"/>
    </row>
    <row r="34" spans="1:25" s="89" customFormat="1" ht="23.25" customHeight="1" x14ac:dyDescent="0.25">
      <c r="A34" s="219"/>
      <c r="B34" s="135" t="s">
        <v>52</v>
      </c>
      <c r="C34" s="86" t="s">
        <v>78</v>
      </c>
      <c r="D34" s="86" t="s">
        <v>15</v>
      </c>
      <c r="E34" s="86"/>
      <c r="F34" s="93" t="s">
        <v>53</v>
      </c>
      <c r="G34" s="94" t="s">
        <v>133</v>
      </c>
      <c r="H34" s="95">
        <v>42772</v>
      </c>
      <c r="I34" s="105">
        <v>43100</v>
      </c>
      <c r="J34" s="95">
        <v>43131</v>
      </c>
      <c r="K34" s="94">
        <v>400</v>
      </c>
      <c r="L34" s="98">
        <f>K34-M34-N34-O34-P34-Q34-R34-S34-T34-U34-V34-W34-X34</f>
        <v>0</v>
      </c>
      <c r="M34" s="216"/>
      <c r="N34" s="216"/>
      <c r="O34" s="216"/>
      <c r="P34" s="351">
        <v>400</v>
      </c>
      <c r="Q34" s="352"/>
      <c r="R34" s="216"/>
      <c r="S34" s="216"/>
      <c r="T34" s="216"/>
      <c r="U34" s="216"/>
      <c r="V34" s="216"/>
      <c r="W34" s="216"/>
      <c r="X34" s="216"/>
      <c r="Y34" s="216"/>
    </row>
    <row r="35" spans="1:25" s="33" customFormat="1" ht="24" customHeight="1" x14ac:dyDescent="0.25">
      <c r="A35" s="48"/>
      <c r="B35" s="134" t="s">
        <v>54</v>
      </c>
      <c r="C35" s="29">
        <v>79921000</v>
      </c>
      <c r="D35" s="29" t="s">
        <v>15</v>
      </c>
      <c r="E35" s="29"/>
      <c r="F35" s="30" t="s">
        <v>53</v>
      </c>
      <c r="G35" s="42" t="s">
        <v>134</v>
      </c>
      <c r="H35" s="45">
        <v>42772</v>
      </c>
      <c r="I35" s="31">
        <v>43100</v>
      </c>
      <c r="J35" s="45">
        <v>43131</v>
      </c>
      <c r="K35" s="81">
        <v>300</v>
      </c>
      <c r="L35" s="173">
        <f t="shared" si="0"/>
        <v>0</v>
      </c>
      <c r="M35" s="50"/>
      <c r="N35" s="50"/>
      <c r="O35" s="50"/>
      <c r="P35" s="351">
        <v>300</v>
      </c>
      <c r="Q35" s="352"/>
      <c r="R35" s="50"/>
      <c r="S35" s="50"/>
      <c r="T35" s="71"/>
      <c r="U35" s="71"/>
      <c r="V35" s="71"/>
      <c r="W35" s="214"/>
      <c r="X35" s="214"/>
      <c r="Y35" s="50"/>
    </row>
    <row r="36" spans="1:25" s="89" customFormat="1" ht="26.25" customHeight="1" x14ac:dyDescent="0.25">
      <c r="A36" s="92"/>
      <c r="B36" s="135" t="s">
        <v>23</v>
      </c>
      <c r="C36" s="86">
        <v>79970000</v>
      </c>
      <c r="D36" s="86" t="s">
        <v>15</v>
      </c>
      <c r="E36" s="86"/>
      <c r="F36" s="93" t="s">
        <v>24</v>
      </c>
      <c r="G36" s="94" t="s">
        <v>135</v>
      </c>
      <c r="H36" s="95">
        <v>42779</v>
      </c>
      <c r="I36" s="95">
        <v>42786</v>
      </c>
      <c r="J36" s="96">
        <v>42766</v>
      </c>
      <c r="K36" s="97">
        <v>35</v>
      </c>
      <c r="L36" s="98">
        <f t="shared" si="0"/>
        <v>0</v>
      </c>
      <c r="M36" s="88"/>
      <c r="N36" s="88"/>
      <c r="O36" s="88"/>
      <c r="P36" s="351">
        <v>35</v>
      </c>
      <c r="Q36" s="352"/>
      <c r="R36" s="88"/>
      <c r="S36" s="88"/>
      <c r="T36" s="88"/>
      <c r="U36" s="88"/>
      <c r="V36" s="88"/>
      <c r="W36" s="207"/>
      <c r="X36" s="207"/>
      <c r="Y36" s="88"/>
    </row>
    <row r="37" spans="1:25" s="33" customFormat="1" ht="21.75" customHeight="1" x14ac:dyDescent="0.25">
      <c r="A37" s="150"/>
      <c r="B37" s="135" t="s">
        <v>59</v>
      </c>
      <c r="C37" s="86">
        <v>9211100</v>
      </c>
      <c r="D37" s="86" t="s">
        <v>15</v>
      </c>
      <c r="E37" s="86"/>
      <c r="F37" s="93" t="s">
        <v>136</v>
      </c>
      <c r="G37" s="94" t="s">
        <v>137</v>
      </c>
      <c r="H37" s="95">
        <v>42790</v>
      </c>
      <c r="I37" s="105">
        <v>43100</v>
      </c>
      <c r="J37" s="95">
        <v>43131</v>
      </c>
      <c r="K37" s="94">
        <v>1984</v>
      </c>
      <c r="L37" s="155">
        <f t="shared" si="0"/>
        <v>0</v>
      </c>
      <c r="M37" s="148"/>
      <c r="N37" s="148"/>
      <c r="O37" s="148"/>
      <c r="P37" s="351">
        <v>1984</v>
      </c>
      <c r="Q37" s="352"/>
      <c r="R37" s="148"/>
      <c r="S37" s="148"/>
      <c r="T37" s="148"/>
      <c r="U37" s="148"/>
      <c r="V37" s="148"/>
      <c r="W37" s="207"/>
      <c r="X37" s="207"/>
      <c r="Y37" s="148"/>
    </row>
    <row r="38" spans="1:25" s="89" customFormat="1" ht="22.5" customHeight="1" x14ac:dyDescent="0.25">
      <c r="A38" s="92"/>
      <c r="B38" s="135" t="s">
        <v>50</v>
      </c>
      <c r="C38" s="86">
        <v>48761000</v>
      </c>
      <c r="D38" s="86" t="s">
        <v>15</v>
      </c>
      <c r="E38" s="86"/>
      <c r="F38" s="93" t="s">
        <v>30</v>
      </c>
      <c r="G38" s="94" t="s">
        <v>138</v>
      </c>
      <c r="H38" s="95">
        <v>42790</v>
      </c>
      <c r="I38" s="105">
        <v>42796</v>
      </c>
      <c r="J38" s="95">
        <v>43100</v>
      </c>
      <c r="K38" s="94">
        <v>2705.4</v>
      </c>
      <c r="L38" s="98">
        <f t="shared" si="0"/>
        <v>0</v>
      </c>
      <c r="M38" s="88"/>
      <c r="N38" s="88"/>
      <c r="O38" s="88"/>
      <c r="P38" s="351">
        <v>2705.4</v>
      </c>
      <c r="Q38" s="352"/>
      <c r="R38" s="88"/>
      <c r="S38" s="88"/>
      <c r="T38" s="88"/>
      <c r="U38" s="88"/>
      <c r="V38" s="88"/>
      <c r="W38" s="207"/>
      <c r="X38" s="207"/>
      <c r="Y38" s="88"/>
    </row>
    <row r="39" spans="1:25" s="89" customFormat="1" ht="22.5" customHeight="1" x14ac:dyDescent="0.25">
      <c r="A39" s="92"/>
      <c r="B39" s="136" t="s">
        <v>139</v>
      </c>
      <c r="C39" s="87">
        <v>453300000</v>
      </c>
      <c r="D39" s="87" t="s">
        <v>15</v>
      </c>
      <c r="E39" s="86"/>
      <c r="F39" s="93" t="s">
        <v>88</v>
      </c>
      <c r="G39" s="94" t="s">
        <v>140</v>
      </c>
      <c r="H39" s="95">
        <v>42795</v>
      </c>
      <c r="I39" s="105">
        <v>42814</v>
      </c>
      <c r="J39" s="95" t="s">
        <v>89</v>
      </c>
      <c r="K39" s="94">
        <v>283</v>
      </c>
      <c r="L39" s="98">
        <f t="shared" si="0"/>
        <v>0</v>
      </c>
      <c r="M39" s="88"/>
      <c r="N39" s="88"/>
      <c r="O39" s="88"/>
      <c r="P39" s="351">
        <v>283</v>
      </c>
      <c r="Q39" s="352"/>
      <c r="R39" s="88"/>
      <c r="S39" s="88"/>
      <c r="T39" s="88"/>
      <c r="U39" s="88"/>
      <c r="V39" s="88"/>
      <c r="W39" s="207"/>
      <c r="X39" s="207"/>
      <c r="Y39" s="88"/>
    </row>
    <row r="40" spans="1:25" s="89" customFormat="1" ht="22.5" customHeight="1" x14ac:dyDescent="0.25">
      <c r="A40" s="92"/>
      <c r="B40" s="135" t="s">
        <v>23</v>
      </c>
      <c r="C40" s="86">
        <v>79970000</v>
      </c>
      <c r="D40" s="86" t="s">
        <v>15</v>
      </c>
      <c r="E40" s="86"/>
      <c r="F40" s="93" t="s">
        <v>76</v>
      </c>
      <c r="G40" s="94" t="s">
        <v>141</v>
      </c>
      <c r="H40" s="95">
        <v>42795</v>
      </c>
      <c r="I40" s="106">
        <v>42819</v>
      </c>
      <c r="J40" s="106">
        <v>43100</v>
      </c>
      <c r="K40" s="97">
        <v>500</v>
      </c>
      <c r="L40" s="98">
        <f t="shared" si="0"/>
        <v>0</v>
      </c>
      <c r="M40" s="88"/>
      <c r="N40" s="88"/>
      <c r="O40" s="88"/>
      <c r="P40" s="351">
        <v>500</v>
      </c>
      <c r="Q40" s="352"/>
      <c r="R40" s="88"/>
      <c r="S40" s="88"/>
      <c r="T40" s="88"/>
      <c r="U40" s="88"/>
      <c r="V40" s="88"/>
      <c r="W40" s="207"/>
      <c r="X40" s="207"/>
      <c r="Y40" s="88"/>
    </row>
    <row r="41" spans="1:25" s="89" customFormat="1" ht="15" customHeight="1" x14ac:dyDescent="0.25">
      <c r="A41" s="245"/>
      <c r="B41" s="266" t="s">
        <v>37</v>
      </c>
      <c r="C41" s="86">
        <v>15800000</v>
      </c>
      <c r="D41" s="239" t="s">
        <v>15</v>
      </c>
      <c r="E41" s="239"/>
      <c r="F41" s="242" t="s">
        <v>131</v>
      </c>
      <c r="G41" s="245" t="s">
        <v>142</v>
      </c>
      <c r="H41" s="248">
        <v>42796</v>
      </c>
      <c r="I41" s="248">
        <v>42800</v>
      </c>
      <c r="J41" s="248">
        <v>42856</v>
      </c>
      <c r="K41" s="269">
        <v>96.91</v>
      </c>
      <c r="L41" s="257">
        <f t="shared" si="0"/>
        <v>0</v>
      </c>
      <c r="M41" s="257"/>
      <c r="N41" s="88"/>
      <c r="O41" s="88"/>
      <c r="P41" s="260">
        <v>96.91</v>
      </c>
      <c r="Q41" s="261"/>
      <c r="R41" s="88"/>
      <c r="S41" s="88"/>
      <c r="T41" s="88"/>
      <c r="U41" s="88"/>
      <c r="V41" s="88"/>
      <c r="W41" s="207"/>
      <c r="X41" s="207"/>
      <c r="Y41" s="88"/>
    </row>
    <row r="42" spans="1:25" s="89" customFormat="1" ht="15.75" customHeight="1" x14ac:dyDescent="0.25">
      <c r="A42" s="247"/>
      <c r="B42" s="268"/>
      <c r="C42" s="86">
        <v>15300000</v>
      </c>
      <c r="D42" s="241"/>
      <c r="E42" s="240"/>
      <c r="F42" s="243"/>
      <c r="G42" s="246"/>
      <c r="H42" s="249"/>
      <c r="I42" s="249"/>
      <c r="J42" s="249"/>
      <c r="K42" s="270"/>
      <c r="L42" s="259"/>
      <c r="M42" s="259"/>
      <c r="N42" s="88"/>
      <c r="O42" s="88"/>
      <c r="P42" s="264"/>
      <c r="Q42" s="265"/>
      <c r="R42" s="88"/>
      <c r="S42" s="88"/>
      <c r="T42" s="88"/>
      <c r="U42" s="88"/>
      <c r="V42" s="88"/>
      <c r="W42" s="207"/>
      <c r="X42" s="207"/>
      <c r="Y42" s="88"/>
    </row>
    <row r="43" spans="1:25" s="89" customFormat="1" ht="15" customHeight="1" x14ac:dyDescent="0.25">
      <c r="A43" s="245"/>
      <c r="B43" s="266" t="s">
        <v>37</v>
      </c>
      <c r="C43" s="86">
        <v>15800000</v>
      </c>
      <c r="D43" s="87"/>
      <c r="E43" s="239"/>
      <c r="F43" s="242" t="s">
        <v>38</v>
      </c>
      <c r="G43" s="245" t="s">
        <v>143</v>
      </c>
      <c r="H43" s="248">
        <v>42801</v>
      </c>
      <c r="I43" s="248">
        <v>42804</v>
      </c>
      <c r="J43" s="248">
        <v>42856</v>
      </c>
      <c r="K43" s="269">
        <v>399.2</v>
      </c>
      <c r="L43" s="257">
        <f t="shared" si="0"/>
        <v>0</v>
      </c>
      <c r="M43" s="257"/>
      <c r="N43" s="88"/>
      <c r="O43" s="88"/>
      <c r="P43" s="260">
        <v>399.2</v>
      </c>
      <c r="Q43" s="261"/>
      <c r="R43" s="88"/>
      <c r="S43" s="88"/>
      <c r="T43" s="88"/>
      <c r="U43" s="88"/>
      <c r="V43" s="88"/>
      <c r="W43" s="207"/>
      <c r="X43" s="207"/>
      <c r="Y43" s="88"/>
    </row>
    <row r="44" spans="1:25" s="89" customFormat="1" ht="12.75" customHeight="1" x14ac:dyDescent="0.25">
      <c r="A44" s="246"/>
      <c r="B44" s="268"/>
      <c r="C44" s="86">
        <v>15900000</v>
      </c>
      <c r="D44" s="90" t="s">
        <v>15</v>
      </c>
      <c r="E44" s="240"/>
      <c r="F44" s="243"/>
      <c r="G44" s="246"/>
      <c r="H44" s="249"/>
      <c r="I44" s="249"/>
      <c r="J44" s="249"/>
      <c r="K44" s="270"/>
      <c r="L44" s="258"/>
      <c r="M44" s="258"/>
      <c r="N44" s="88"/>
      <c r="O44" s="88"/>
      <c r="P44" s="262"/>
      <c r="Q44" s="263"/>
      <c r="R44" s="88"/>
      <c r="S44" s="88"/>
      <c r="T44" s="88"/>
      <c r="U44" s="88"/>
      <c r="V44" s="88"/>
      <c r="W44" s="207"/>
      <c r="X44" s="207"/>
      <c r="Y44" s="88"/>
    </row>
    <row r="45" spans="1:25" s="89" customFormat="1" ht="13.5" customHeight="1" x14ac:dyDescent="0.25">
      <c r="A45" s="247"/>
      <c r="B45" s="267"/>
      <c r="C45" s="86">
        <v>41110000</v>
      </c>
      <c r="D45" s="91"/>
      <c r="E45" s="241"/>
      <c r="F45" s="244"/>
      <c r="G45" s="247"/>
      <c r="H45" s="250"/>
      <c r="I45" s="250"/>
      <c r="J45" s="250"/>
      <c r="K45" s="271"/>
      <c r="L45" s="259"/>
      <c r="M45" s="259"/>
      <c r="N45" s="88"/>
      <c r="O45" s="88"/>
      <c r="P45" s="264"/>
      <c r="Q45" s="265"/>
      <c r="R45" s="88"/>
      <c r="S45" s="88"/>
      <c r="T45" s="88"/>
      <c r="U45" s="88"/>
      <c r="V45" s="88"/>
      <c r="W45" s="207"/>
      <c r="X45" s="207"/>
      <c r="Y45" s="88"/>
    </row>
    <row r="46" spans="1:25" s="166" customFormat="1" ht="22.5" customHeight="1" x14ac:dyDescent="0.25">
      <c r="A46" s="157"/>
      <c r="B46" s="169" t="s">
        <v>144</v>
      </c>
      <c r="C46" s="159">
        <v>50312000</v>
      </c>
      <c r="D46" s="159" t="s">
        <v>15</v>
      </c>
      <c r="E46" s="159"/>
      <c r="F46" s="167" t="s">
        <v>30</v>
      </c>
      <c r="G46" s="162" t="s">
        <v>145</v>
      </c>
      <c r="H46" s="170">
        <v>42801</v>
      </c>
      <c r="I46" s="171">
        <v>43100</v>
      </c>
      <c r="J46" s="170">
        <v>43131</v>
      </c>
      <c r="K46" s="162">
        <v>500</v>
      </c>
      <c r="L46" s="172">
        <f t="shared" si="0"/>
        <v>0</v>
      </c>
      <c r="M46" s="165"/>
      <c r="N46" s="165"/>
      <c r="O46" s="165"/>
      <c r="P46" s="351">
        <v>500</v>
      </c>
      <c r="Q46" s="352"/>
      <c r="R46" s="165"/>
      <c r="S46" s="165"/>
      <c r="T46" s="165"/>
      <c r="U46" s="165"/>
      <c r="V46" s="165"/>
      <c r="W46" s="212"/>
      <c r="X46" s="212"/>
      <c r="Y46" s="165"/>
    </row>
    <row r="47" spans="1:25" s="89" customFormat="1" ht="15" customHeight="1" x14ac:dyDescent="0.25">
      <c r="A47" s="245"/>
      <c r="B47" s="266" t="s">
        <v>149</v>
      </c>
      <c r="C47" s="86" t="s">
        <v>146</v>
      </c>
      <c r="D47" s="239" t="s">
        <v>15</v>
      </c>
      <c r="E47" s="239"/>
      <c r="F47" s="242" t="s">
        <v>147</v>
      </c>
      <c r="G47" s="245" t="s">
        <v>148</v>
      </c>
      <c r="H47" s="248">
        <v>42804</v>
      </c>
      <c r="I47" s="248">
        <v>42809</v>
      </c>
      <c r="J47" s="248">
        <v>42856</v>
      </c>
      <c r="K47" s="245">
        <v>156</v>
      </c>
      <c r="L47" s="257">
        <f t="shared" si="0"/>
        <v>0</v>
      </c>
      <c r="M47" s="257"/>
      <c r="N47" s="257"/>
      <c r="O47" s="88"/>
      <c r="P47" s="260">
        <v>156</v>
      </c>
      <c r="Q47" s="261"/>
      <c r="R47" s="88"/>
      <c r="S47" s="88"/>
      <c r="T47" s="88"/>
      <c r="U47" s="88"/>
      <c r="V47" s="88"/>
      <c r="W47" s="207"/>
      <c r="X47" s="207"/>
      <c r="Y47" s="88"/>
    </row>
    <row r="48" spans="1:25" s="89" customFormat="1" ht="12.75" customHeight="1" x14ac:dyDescent="0.25">
      <c r="A48" s="247"/>
      <c r="B48" s="267"/>
      <c r="C48" s="86">
        <v>50112000</v>
      </c>
      <c r="D48" s="241"/>
      <c r="E48" s="241"/>
      <c r="F48" s="244"/>
      <c r="G48" s="247"/>
      <c r="H48" s="250"/>
      <c r="I48" s="250"/>
      <c r="J48" s="250"/>
      <c r="K48" s="247"/>
      <c r="L48" s="259"/>
      <c r="M48" s="259"/>
      <c r="N48" s="259"/>
      <c r="O48" s="88"/>
      <c r="P48" s="264"/>
      <c r="Q48" s="265"/>
      <c r="R48" s="88"/>
      <c r="S48" s="88"/>
      <c r="T48" s="88"/>
      <c r="U48" s="88"/>
      <c r="V48" s="88"/>
      <c r="W48" s="207"/>
      <c r="X48" s="207"/>
      <c r="Y48" s="88"/>
    </row>
    <row r="49" spans="1:25" s="89" customFormat="1" ht="22.5" customHeight="1" x14ac:dyDescent="0.25">
      <c r="A49" s="92"/>
      <c r="B49" s="132" t="s">
        <v>120</v>
      </c>
      <c r="C49" s="86">
        <v>39298700</v>
      </c>
      <c r="D49" s="86" t="s">
        <v>15</v>
      </c>
      <c r="E49" s="86"/>
      <c r="F49" s="100" t="s">
        <v>109</v>
      </c>
      <c r="G49" s="94" t="s">
        <v>150</v>
      </c>
      <c r="H49" s="106">
        <v>42807</v>
      </c>
      <c r="I49" s="106">
        <v>42809</v>
      </c>
      <c r="J49" s="106">
        <v>42856</v>
      </c>
      <c r="K49" s="98">
        <v>30</v>
      </c>
      <c r="L49" s="98">
        <f t="shared" si="0"/>
        <v>0</v>
      </c>
      <c r="M49" s="88"/>
      <c r="N49" s="88"/>
      <c r="O49" s="88"/>
      <c r="P49" s="351">
        <v>30</v>
      </c>
      <c r="Q49" s="352"/>
      <c r="R49" s="88"/>
      <c r="S49" s="88"/>
      <c r="T49" s="88"/>
      <c r="U49" s="88"/>
      <c r="V49" s="88"/>
      <c r="W49" s="207"/>
      <c r="X49" s="207"/>
      <c r="Y49" s="88"/>
    </row>
    <row r="50" spans="1:25" s="89" customFormat="1" ht="34.5" customHeight="1" x14ac:dyDescent="0.25">
      <c r="A50" s="92"/>
      <c r="B50" s="135" t="s">
        <v>57</v>
      </c>
      <c r="C50" s="86">
        <v>63712400</v>
      </c>
      <c r="D50" s="86" t="s">
        <v>15</v>
      </c>
      <c r="E50" s="86"/>
      <c r="F50" s="93" t="s">
        <v>58</v>
      </c>
      <c r="G50" s="94" t="s">
        <v>151</v>
      </c>
      <c r="H50" s="95">
        <v>42822</v>
      </c>
      <c r="I50" s="105"/>
      <c r="J50" s="95">
        <v>43221</v>
      </c>
      <c r="K50" s="94">
        <v>280</v>
      </c>
      <c r="L50" s="98">
        <f t="shared" si="0"/>
        <v>0</v>
      </c>
      <c r="M50" s="88"/>
      <c r="N50" s="88"/>
      <c r="O50" s="88"/>
      <c r="P50" s="351">
        <v>280</v>
      </c>
      <c r="Q50" s="352"/>
      <c r="R50" s="88"/>
      <c r="S50" s="88"/>
      <c r="T50" s="88"/>
      <c r="U50" s="88"/>
      <c r="V50" s="88"/>
      <c r="W50" s="207"/>
      <c r="X50" s="207"/>
      <c r="Y50" s="88"/>
    </row>
    <row r="51" spans="1:25" s="89" customFormat="1" ht="16.5" customHeight="1" x14ac:dyDescent="0.25">
      <c r="A51" s="245"/>
      <c r="B51" s="266" t="s">
        <v>37</v>
      </c>
      <c r="C51" s="86">
        <v>15800000</v>
      </c>
      <c r="D51" s="87"/>
      <c r="E51" s="239"/>
      <c r="F51" s="242" t="s">
        <v>131</v>
      </c>
      <c r="G51" s="245" t="s">
        <v>152</v>
      </c>
      <c r="H51" s="248">
        <v>42831</v>
      </c>
      <c r="I51" s="248">
        <v>42832</v>
      </c>
      <c r="J51" s="248">
        <v>42887</v>
      </c>
      <c r="K51" s="269">
        <v>194.68</v>
      </c>
      <c r="L51" s="257">
        <f t="shared" si="0"/>
        <v>0</v>
      </c>
      <c r="M51" s="257"/>
      <c r="N51" s="88"/>
      <c r="O51" s="88"/>
      <c r="P51" s="260">
        <v>194.68</v>
      </c>
      <c r="Q51" s="261"/>
      <c r="R51" s="88"/>
      <c r="S51" s="88"/>
      <c r="T51" s="88"/>
      <c r="U51" s="88"/>
      <c r="V51" s="88"/>
      <c r="W51" s="207"/>
      <c r="X51" s="207"/>
      <c r="Y51" s="88"/>
    </row>
    <row r="52" spans="1:25" s="89" customFormat="1" ht="15" customHeight="1" x14ac:dyDescent="0.25">
      <c r="A52" s="246"/>
      <c r="B52" s="268"/>
      <c r="C52" s="86">
        <v>15900000</v>
      </c>
      <c r="D52" s="90" t="s">
        <v>15</v>
      </c>
      <c r="E52" s="240"/>
      <c r="F52" s="243"/>
      <c r="G52" s="246"/>
      <c r="H52" s="249"/>
      <c r="I52" s="249"/>
      <c r="J52" s="249"/>
      <c r="K52" s="270"/>
      <c r="L52" s="258"/>
      <c r="M52" s="258"/>
      <c r="N52" s="88"/>
      <c r="O52" s="88"/>
      <c r="P52" s="262"/>
      <c r="Q52" s="263"/>
      <c r="R52" s="88"/>
      <c r="S52" s="88"/>
      <c r="T52" s="88"/>
      <c r="U52" s="88"/>
      <c r="V52" s="88"/>
      <c r="W52" s="207"/>
      <c r="X52" s="207"/>
      <c r="Y52" s="88"/>
    </row>
    <row r="53" spans="1:25" s="89" customFormat="1" ht="13.5" customHeight="1" x14ac:dyDescent="0.25">
      <c r="A53" s="247"/>
      <c r="B53" s="267"/>
      <c r="C53" s="86">
        <v>15300000</v>
      </c>
      <c r="D53" s="91"/>
      <c r="E53" s="241"/>
      <c r="F53" s="244"/>
      <c r="G53" s="247"/>
      <c r="H53" s="250"/>
      <c r="I53" s="250"/>
      <c r="J53" s="250"/>
      <c r="K53" s="271"/>
      <c r="L53" s="259"/>
      <c r="M53" s="259"/>
      <c r="N53" s="88"/>
      <c r="O53" s="88"/>
      <c r="P53" s="264"/>
      <c r="Q53" s="265"/>
      <c r="R53" s="88"/>
      <c r="S53" s="88"/>
      <c r="T53" s="88"/>
      <c r="U53" s="88"/>
      <c r="V53" s="88"/>
      <c r="W53" s="207"/>
      <c r="X53" s="207"/>
      <c r="Y53" s="88"/>
    </row>
    <row r="54" spans="1:25" s="89" customFormat="1" ht="23.25" customHeight="1" x14ac:dyDescent="0.25">
      <c r="A54" s="245"/>
      <c r="B54" s="136" t="s">
        <v>82</v>
      </c>
      <c r="C54" s="87">
        <v>33700000</v>
      </c>
      <c r="D54" s="87" t="s">
        <v>15</v>
      </c>
      <c r="E54" s="239"/>
      <c r="F54" s="242" t="s">
        <v>84</v>
      </c>
      <c r="G54" s="245" t="s">
        <v>153</v>
      </c>
      <c r="H54" s="248">
        <v>42838</v>
      </c>
      <c r="I54" s="248">
        <v>42856</v>
      </c>
      <c r="J54" s="248">
        <v>43100</v>
      </c>
      <c r="K54" s="245">
        <v>1570</v>
      </c>
      <c r="L54" s="98">
        <f t="shared" si="0"/>
        <v>0</v>
      </c>
      <c r="M54" s="257"/>
      <c r="N54" s="88"/>
      <c r="O54" s="88"/>
      <c r="P54" s="260">
        <v>1570</v>
      </c>
      <c r="Q54" s="261"/>
      <c r="R54" s="88"/>
      <c r="S54" s="88"/>
      <c r="T54" s="88"/>
      <c r="U54" s="88"/>
      <c r="V54" s="88"/>
      <c r="W54" s="207"/>
      <c r="X54" s="207"/>
      <c r="Y54" s="88"/>
    </row>
    <row r="55" spans="1:25" s="89" customFormat="1" ht="24" customHeight="1" x14ac:dyDescent="0.25">
      <c r="A55" s="247"/>
      <c r="B55" s="136" t="s">
        <v>83</v>
      </c>
      <c r="C55" s="87">
        <v>39800000</v>
      </c>
      <c r="D55" s="90"/>
      <c r="E55" s="240"/>
      <c r="F55" s="243"/>
      <c r="G55" s="246"/>
      <c r="H55" s="249"/>
      <c r="I55" s="249"/>
      <c r="J55" s="249"/>
      <c r="K55" s="246"/>
      <c r="L55" s="98">
        <f t="shared" si="0"/>
        <v>0</v>
      </c>
      <c r="M55" s="259"/>
      <c r="N55" s="88"/>
      <c r="O55" s="88"/>
      <c r="P55" s="264"/>
      <c r="Q55" s="265"/>
      <c r="R55" s="88"/>
      <c r="S55" s="88"/>
      <c r="T55" s="88"/>
      <c r="U55" s="88"/>
      <c r="V55" s="88"/>
      <c r="W55" s="207"/>
      <c r="X55" s="207"/>
      <c r="Y55" s="88"/>
    </row>
    <row r="56" spans="1:25" s="89" customFormat="1" ht="14.25" customHeight="1" x14ac:dyDescent="0.25">
      <c r="A56" s="245"/>
      <c r="B56" s="266" t="s">
        <v>37</v>
      </c>
      <c r="C56" s="86">
        <v>15800000</v>
      </c>
      <c r="D56" s="87"/>
      <c r="E56" s="239"/>
      <c r="F56" s="242" t="s">
        <v>38</v>
      </c>
      <c r="G56" s="245" t="s">
        <v>154</v>
      </c>
      <c r="H56" s="248">
        <v>42838</v>
      </c>
      <c r="I56" s="248">
        <v>42856</v>
      </c>
      <c r="J56" s="248">
        <v>42979</v>
      </c>
      <c r="K56" s="269">
        <v>382.3</v>
      </c>
      <c r="L56" s="257">
        <f t="shared" si="0"/>
        <v>0</v>
      </c>
      <c r="M56" s="257"/>
      <c r="N56" s="88"/>
      <c r="O56" s="88"/>
      <c r="P56" s="260">
        <v>382.3</v>
      </c>
      <c r="Q56" s="261"/>
      <c r="R56" s="88"/>
      <c r="S56" s="88"/>
      <c r="T56" s="88"/>
      <c r="U56" s="88"/>
      <c r="V56" s="88"/>
      <c r="W56" s="207"/>
      <c r="X56" s="207"/>
      <c r="Y56" s="88"/>
    </row>
    <row r="57" spans="1:25" s="89" customFormat="1" ht="13.5" customHeight="1" x14ac:dyDescent="0.25">
      <c r="A57" s="246"/>
      <c r="B57" s="268"/>
      <c r="C57" s="86">
        <v>15900000</v>
      </c>
      <c r="D57" s="90" t="s">
        <v>15</v>
      </c>
      <c r="E57" s="240"/>
      <c r="F57" s="243"/>
      <c r="G57" s="246"/>
      <c r="H57" s="249"/>
      <c r="I57" s="249"/>
      <c r="J57" s="249"/>
      <c r="K57" s="270"/>
      <c r="L57" s="258"/>
      <c r="M57" s="258"/>
      <c r="N57" s="88"/>
      <c r="O57" s="88"/>
      <c r="P57" s="262"/>
      <c r="Q57" s="263"/>
      <c r="R57" s="88"/>
      <c r="S57" s="88"/>
      <c r="T57" s="88"/>
      <c r="U57" s="88"/>
      <c r="V57" s="88"/>
      <c r="W57" s="207"/>
      <c r="X57" s="207"/>
      <c r="Y57" s="88"/>
    </row>
    <row r="58" spans="1:25" s="89" customFormat="1" ht="12.75" customHeight="1" x14ac:dyDescent="0.25">
      <c r="A58" s="247"/>
      <c r="B58" s="267"/>
      <c r="C58" s="86">
        <v>41110000</v>
      </c>
      <c r="D58" s="91"/>
      <c r="E58" s="241"/>
      <c r="F58" s="244"/>
      <c r="G58" s="247"/>
      <c r="H58" s="250"/>
      <c r="I58" s="250"/>
      <c r="J58" s="250"/>
      <c r="K58" s="271"/>
      <c r="L58" s="259"/>
      <c r="M58" s="259"/>
      <c r="N58" s="88"/>
      <c r="O58" s="88"/>
      <c r="P58" s="264"/>
      <c r="Q58" s="265"/>
      <c r="R58" s="88"/>
      <c r="S58" s="88"/>
      <c r="T58" s="88"/>
      <c r="U58" s="88"/>
      <c r="V58" s="88"/>
      <c r="W58" s="207"/>
      <c r="X58" s="207"/>
      <c r="Y58" s="88"/>
    </row>
    <row r="59" spans="1:25" s="89" customFormat="1" ht="22.5" customHeight="1" x14ac:dyDescent="0.25">
      <c r="A59" s="92"/>
      <c r="B59" s="137" t="s">
        <v>155</v>
      </c>
      <c r="C59" s="86">
        <v>79100000</v>
      </c>
      <c r="D59" s="86" t="s">
        <v>15</v>
      </c>
      <c r="E59" s="91"/>
      <c r="F59" s="101" t="s">
        <v>156</v>
      </c>
      <c r="G59" s="94" t="s">
        <v>157</v>
      </c>
      <c r="H59" s="102">
        <v>42838</v>
      </c>
      <c r="I59" s="102">
        <v>42856</v>
      </c>
      <c r="J59" s="102">
        <v>42887</v>
      </c>
      <c r="K59" s="107">
        <v>160</v>
      </c>
      <c r="L59" s="98">
        <f t="shared" si="0"/>
        <v>0</v>
      </c>
      <c r="M59" s="88"/>
      <c r="N59" s="88"/>
      <c r="O59" s="88"/>
      <c r="P59" s="351">
        <v>160</v>
      </c>
      <c r="Q59" s="352"/>
      <c r="R59" s="88"/>
      <c r="S59" s="88"/>
      <c r="T59" s="88"/>
      <c r="U59" s="88"/>
      <c r="V59" s="88"/>
      <c r="W59" s="207"/>
      <c r="X59" s="207"/>
      <c r="Y59" s="88"/>
    </row>
    <row r="60" spans="1:25" s="89" customFormat="1" ht="24" customHeight="1" x14ac:dyDescent="0.25">
      <c r="A60" s="92"/>
      <c r="B60" s="135" t="s">
        <v>22</v>
      </c>
      <c r="C60" s="86">
        <v>18530000</v>
      </c>
      <c r="D60" s="86" t="s">
        <v>15</v>
      </c>
      <c r="E60" s="86"/>
      <c r="F60" s="93" t="s">
        <v>79</v>
      </c>
      <c r="G60" s="94" t="s">
        <v>158</v>
      </c>
      <c r="H60" s="95">
        <v>42845</v>
      </c>
      <c r="I60" s="95">
        <v>42846</v>
      </c>
      <c r="J60" s="95">
        <v>43100</v>
      </c>
      <c r="K60" s="94">
        <v>68.849999999999994</v>
      </c>
      <c r="L60" s="98">
        <f t="shared" si="0"/>
        <v>0</v>
      </c>
      <c r="M60" s="88"/>
      <c r="N60" s="88"/>
      <c r="O60" s="88"/>
      <c r="P60" s="351">
        <v>68.849999999999994</v>
      </c>
      <c r="Q60" s="352"/>
      <c r="R60" s="88"/>
      <c r="S60" s="88"/>
      <c r="T60" s="88"/>
      <c r="U60" s="88"/>
      <c r="V60" s="88"/>
      <c r="W60" s="207"/>
      <c r="X60" s="207"/>
      <c r="Y60" s="88"/>
    </row>
    <row r="61" spans="1:25" s="89" customFormat="1" ht="21" customHeight="1" x14ac:dyDescent="0.25">
      <c r="A61" s="245"/>
      <c r="B61" s="136" t="s">
        <v>159</v>
      </c>
      <c r="C61" s="87">
        <v>15900000</v>
      </c>
      <c r="D61" s="87" t="s">
        <v>15</v>
      </c>
      <c r="E61" s="239"/>
      <c r="F61" s="242" t="s">
        <v>161</v>
      </c>
      <c r="G61" s="245" t="s">
        <v>162</v>
      </c>
      <c r="H61" s="248">
        <v>42845</v>
      </c>
      <c r="I61" s="248">
        <v>42846</v>
      </c>
      <c r="J61" s="248">
        <v>43100</v>
      </c>
      <c r="K61" s="245">
        <v>110</v>
      </c>
      <c r="L61" s="257">
        <f t="shared" si="0"/>
        <v>0</v>
      </c>
      <c r="M61" s="257"/>
      <c r="N61" s="88"/>
      <c r="O61" s="88"/>
      <c r="P61" s="260">
        <v>110</v>
      </c>
      <c r="Q61" s="261"/>
      <c r="R61" s="88"/>
      <c r="S61" s="88"/>
      <c r="T61" s="88"/>
      <c r="U61" s="88"/>
      <c r="V61" s="88"/>
      <c r="W61" s="207"/>
      <c r="X61" s="207"/>
      <c r="Y61" s="88"/>
    </row>
    <row r="62" spans="1:25" s="89" customFormat="1" ht="20.25" customHeight="1" x14ac:dyDescent="0.25">
      <c r="A62" s="246"/>
      <c r="B62" s="136" t="s">
        <v>160</v>
      </c>
      <c r="C62" s="87">
        <v>18900000</v>
      </c>
      <c r="D62" s="90"/>
      <c r="E62" s="240"/>
      <c r="F62" s="243"/>
      <c r="G62" s="246"/>
      <c r="H62" s="249"/>
      <c r="I62" s="249"/>
      <c r="J62" s="249"/>
      <c r="K62" s="246"/>
      <c r="L62" s="259"/>
      <c r="M62" s="259"/>
      <c r="N62" s="88"/>
      <c r="O62" s="88"/>
      <c r="P62" s="264"/>
      <c r="Q62" s="265"/>
      <c r="R62" s="88"/>
      <c r="S62" s="88"/>
      <c r="T62" s="88"/>
      <c r="U62" s="88"/>
      <c r="V62" s="88"/>
      <c r="W62" s="207"/>
      <c r="X62" s="207"/>
      <c r="Y62" s="88"/>
    </row>
    <row r="63" spans="1:25" s="89" customFormat="1" ht="25.5" customHeight="1" x14ac:dyDescent="0.25">
      <c r="A63" s="108"/>
      <c r="B63" s="136" t="s">
        <v>80</v>
      </c>
      <c r="C63" s="87">
        <v>92621000</v>
      </c>
      <c r="D63" s="87" t="s">
        <v>15</v>
      </c>
      <c r="E63" s="87"/>
      <c r="F63" s="109" t="s">
        <v>81</v>
      </c>
      <c r="G63" s="108" t="s">
        <v>163</v>
      </c>
      <c r="H63" s="110">
        <v>42850</v>
      </c>
      <c r="I63" s="110">
        <v>42877</v>
      </c>
      <c r="J63" s="110">
        <v>43100</v>
      </c>
      <c r="K63" s="108">
        <v>350</v>
      </c>
      <c r="L63" s="98">
        <f t="shared" si="0"/>
        <v>0</v>
      </c>
      <c r="M63" s="98"/>
      <c r="N63" s="88"/>
      <c r="O63" s="88"/>
      <c r="P63" s="351">
        <v>350</v>
      </c>
      <c r="Q63" s="352"/>
      <c r="R63" s="88"/>
      <c r="S63" s="88"/>
      <c r="T63" s="88"/>
      <c r="U63" s="88"/>
      <c r="V63" s="88"/>
      <c r="W63" s="207"/>
      <c r="X63" s="207"/>
      <c r="Y63" s="88"/>
    </row>
    <row r="64" spans="1:25" s="89" customFormat="1" ht="24.75" customHeight="1" x14ac:dyDescent="0.25">
      <c r="A64" s="94"/>
      <c r="B64" s="135" t="s">
        <v>164</v>
      </c>
      <c r="C64" s="86">
        <v>72263000</v>
      </c>
      <c r="D64" s="87" t="s">
        <v>15</v>
      </c>
      <c r="E64" s="86"/>
      <c r="F64" s="93" t="s">
        <v>165</v>
      </c>
      <c r="G64" s="108" t="s">
        <v>166</v>
      </c>
      <c r="H64" s="95">
        <v>42850</v>
      </c>
      <c r="I64" s="95">
        <v>42875</v>
      </c>
      <c r="J64" s="95">
        <v>43100</v>
      </c>
      <c r="K64" s="111">
        <v>2360</v>
      </c>
      <c r="L64" s="98">
        <f t="shared" si="0"/>
        <v>0</v>
      </c>
      <c r="M64" s="88"/>
      <c r="N64" s="88"/>
      <c r="O64" s="88"/>
      <c r="P64" s="351">
        <v>2360</v>
      </c>
      <c r="Q64" s="352"/>
      <c r="R64" s="88"/>
      <c r="S64" s="88"/>
      <c r="T64" s="88"/>
      <c r="U64" s="88"/>
      <c r="V64" s="88"/>
      <c r="W64" s="207"/>
      <c r="X64" s="207"/>
      <c r="Y64" s="88"/>
    </row>
    <row r="65" spans="1:25" s="89" customFormat="1" ht="16.5" customHeight="1" x14ac:dyDescent="0.25">
      <c r="A65" s="245"/>
      <c r="B65" s="266" t="s">
        <v>37</v>
      </c>
      <c r="C65" s="86">
        <v>15800000</v>
      </c>
      <c r="D65" s="87"/>
      <c r="E65" s="239"/>
      <c r="F65" s="242" t="s">
        <v>38</v>
      </c>
      <c r="G65" s="245" t="s">
        <v>167</v>
      </c>
      <c r="H65" s="248">
        <v>42860</v>
      </c>
      <c r="I65" s="248">
        <v>42870</v>
      </c>
      <c r="J65" s="248">
        <v>42979</v>
      </c>
      <c r="K65" s="269">
        <v>410.22</v>
      </c>
      <c r="L65" s="257">
        <f t="shared" si="0"/>
        <v>0</v>
      </c>
      <c r="M65" s="257"/>
      <c r="N65" s="88"/>
      <c r="O65" s="88"/>
      <c r="P65" s="260">
        <v>410.22</v>
      </c>
      <c r="Q65" s="261"/>
      <c r="R65" s="88"/>
      <c r="S65" s="88"/>
      <c r="T65" s="88"/>
      <c r="U65" s="88"/>
      <c r="V65" s="88"/>
      <c r="W65" s="207"/>
      <c r="X65" s="207"/>
      <c r="Y65" s="88"/>
    </row>
    <row r="66" spans="1:25" s="89" customFormat="1" ht="15" customHeight="1" x14ac:dyDescent="0.25">
      <c r="A66" s="246"/>
      <c r="B66" s="268"/>
      <c r="C66" s="86">
        <v>15900000</v>
      </c>
      <c r="D66" s="90" t="s">
        <v>15</v>
      </c>
      <c r="E66" s="240"/>
      <c r="F66" s="243"/>
      <c r="G66" s="246"/>
      <c r="H66" s="249"/>
      <c r="I66" s="249"/>
      <c r="J66" s="249"/>
      <c r="K66" s="270"/>
      <c r="L66" s="258"/>
      <c r="M66" s="258"/>
      <c r="N66" s="88"/>
      <c r="O66" s="88"/>
      <c r="P66" s="262"/>
      <c r="Q66" s="263"/>
      <c r="R66" s="88"/>
      <c r="S66" s="88"/>
      <c r="T66" s="88"/>
      <c r="U66" s="88"/>
      <c r="V66" s="88"/>
      <c r="W66" s="207"/>
      <c r="X66" s="207"/>
      <c r="Y66" s="88"/>
    </row>
    <row r="67" spans="1:25" s="89" customFormat="1" ht="11.25" customHeight="1" x14ac:dyDescent="0.25">
      <c r="A67" s="247"/>
      <c r="B67" s="267"/>
      <c r="C67" s="86">
        <v>41110000</v>
      </c>
      <c r="D67" s="91"/>
      <c r="E67" s="241"/>
      <c r="F67" s="244"/>
      <c r="G67" s="247"/>
      <c r="H67" s="250"/>
      <c r="I67" s="250"/>
      <c r="J67" s="250"/>
      <c r="K67" s="271"/>
      <c r="L67" s="259"/>
      <c r="M67" s="259"/>
      <c r="N67" s="88"/>
      <c r="O67" s="88"/>
      <c r="P67" s="264"/>
      <c r="Q67" s="265"/>
      <c r="R67" s="88"/>
      <c r="S67" s="88"/>
      <c r="T67" s="88"/>
      <c r="U67" s="88"/>
      <c r="V67" s="88"/>
      <c r="W67" s="207"/>
      <c r="X67" s="207"/>
      <c r="Y67" s="88"/>
    </row>
    <row r="68" spans="1:25" s="89" customFormat="1" ht="17.25" customHeight="1" x14ac:dyDescent="0.25">
      <c r="A68" s="245"/>
      <c r="B68" s="136" t="s">
        <v>168</v>
      </c>
      <c r="C68" s="87">
        <v>39200000</v>
      </c>
      <c r="D68" s="87" t="s">
        <v>15</v>
      </c>
      <c r="E68" s="239"/>
      <c r="F68" s="242" t="s">
        <v>84</v>
      </c>
      <c r="G68" s="245" t="s">
        <v>170</v>
      </c>
      <c r="H68" s="248">
        <v>42860</v>
      </c>
      <c r="I68" s="248">
        <v>42875</v>
      </c>
      <c r="J68" s="248">
        <v>43100</v>
      </c>
      <c r="K68" s="245">
        <v>160</v>
      </c>
      <c r="L68" s="257">
        <f t="shared" si="0"/>
        <v>0</v>
      </c>
      <c r="M68" s="257"/>
      <c r="N68" s="88"/>
      <c r="O68" s="88"/>
      <c r="P68" s="260">
        <v>160</v>
      </c>
      <c r="Q68" s="261"/>
      <c r="R68" s="88"/>
      <c r="S68" s="88"/>
      <c r="T68" s="88"/>
      <c r="U68" s="88"/>
      <c r="V68" s="88"/>
      <c r="W68" s="207"/>
      <c r="X68" s="207"/>
      <c r="Y68" s="88"/>
    </row>
    <row r="69" spans="1:25" s="89" customFormat="1" ht="15.75" customHeight="1" x14ac:dyDescent="0.25">
      <c r="A69" s="247"/>
      <c r="B69" s="136" t="s">
        <v>169</v>
      </c>
      <c r="C69" s="87">
        <v>39700000</v>
      </c>
      <c r="D69" s="90"/>
      <c r="E69" s="240"/>
      <c r="F69" s="243"/>
      <c r="G69" s="246"/>
      <c r="H69" s="249"/>
      <c r="I69" s="249"/>
      <c r="J69" s="249"/>
      <c r="K69" s="246"/>
      <c r="L69" s="259"/>
      <c r="M69" s="259"/>
      <c r="N69" s="88"/>
      <c r="O69" s="88"/>
      <c r="P69" s="264"/>
      <c r="Q69" s="265"/>
      <c r="R69" s="88"/>
      <c r="S69" s="88"/>
      <c r="T69" s="88"/>
      <c r="U69" s="88"/>
      <c r="V69" s="88"/>
      <c r="W69" s="207"/>
      <c r="X69" s="207"/>
      <c r="Y69" s="88"/>
    </row>
    <row r="70" spans="1:25" s="89" customFormat="1" ht="19.5" customHeight="1" x14ac:dyDescent="0.25">
      <c r="A70" s="94"/>
      <c r="B70" s="135" t="s">
        <v>171</v>
      </c>
      <c r="C70" s="86">
        <v>22300000</v>
      </c>
      <c r="D70" s="86" t="s">
        <v>15</v>
      </c>
      <c r="E70" s="86"/>
      <c r="F70" s="93" t="s">
        <v>118</v>
      </c>
      <c r="G70" s="94" t="s">
        <v>172</v>
      </c>
      <c r="H70" s="95">
        <v>42860</v>
      </c>
      <c r="I70" s="95">
        <v>42875</v>
      </c>
      <c r="J70" s="95">
        <v>42979</v>
      </c>
      <c r="K70" s="111">
        <v>30</v>
      </c>
      <c r="L70" s="98">
        <f t="shared" si="0"/>
        <v>0</v>
      </c>
      <c r="M70" s="88"/>
      <c r="N70" s="88"/>
      <c r="O70" s="88"/>
      <c r="P70" s="351">
        <v>30</v>
      </c>
      <c r="Q70" s="352"/>
      <c r="R70" s="88"/>
      <c r="S70" s="88"/>
      <c r="T70" s="88"/>
      <c r="U70" s="88"/>
      <c r="V70" s="88"/>
      <c r="W70" s="207"/>
      <c r="X70" s="207"/>
      <c r="Y70" s="88"/>
    </row>
    <row r="71" spans="1:25" s="89" customFormat="1" ht="25.5" customHeight="1" x14ac:dyDescent="0.25">
      <c r="A71" s="92"/>
      <c r="B71" s="135" t="s">
        <v>22</v>
      </c>
      <c r="C71" s="86">
        <v>18530000</v>
      </c>
      <c r="D71" s="86" t="s">
        <v>15</v>
      </c>
      <c r="E71" s="86"/>
      <c r="F71" s="93" t="s">
        <v>79</v>
      </c>
      <c r="G71" s="94" t="s">
        <v>173</v>
      </c>
      <c r="H71" s="95">
        <v>42863</v>
      </c>
      <c r="I71" s="95">
        <v>42865</v>
      </c>
      <c r="J71" s="95">
        <v>43100</v>
      </c>
      <c r="K71" s="94">
        <v>209.25</v>
      </c>
      <c r="L71" s="98">
        <f t="shared" si="0"/>
        <v>0</v>
      </c>
      <c r="M71" s="88"/>
      <c r="N71" s="88"/>
      <c r="O71" s="88"/>
      <c r="P71" s="351">
        <v>209.25</v>
      </c>
      <c r="Q71" s="352"/>
      <c r="R71" s="88"/>
      <c r="S71" s="88"/>
      <c r="T71" s="88"/>
      <c r="U71" s="88"/>
      <c r="V71" s="88"/>
      <c r="W71" s="207"/>
      <c r="X71" s="207"/>
      <c r="Y71" s="88"/>
    </row>
    <row r="72" spans="1:25" s="89" customFormat="1" ht="24.75" customHeight="1" x14ac:dyDescent="0.25">
      <c r="A72" s="92"/>
      <c r="B72" s="132" t="s">
        <v>174</v>
      </c>
      <c r="C72" s="94">
        <v>18400000</v>
      </c>
      <c r="D72" s="86" t="s">
        <v>15</v>
      </c>
      <c r="E72" s="91"/>
      <c r="F72" s="101" t="s">
        <v>175</v>
      </c>
      <c r="G72" s="94" t="s">
        <v>176</v>
      </c>
      <c r="H72" s="95">
        <v>42863</v>
      </c>
      <c r="I72" s="95">
        <v>42871</v>
      </c>
      <c r="J72" s="95">
        <v>43100</v>
      </c>
      <c r="K72" s="104">
        <v>1000</v>
      </c>
      <c r="L72" s="98">
        <f t="shared" si="0"/>
        <v>0</v>
      </c>
      <c r="M72" s="88"/>
      <c r="N72" s="88"/>
      <c r="O72" s="88"/>
      <c r="P72" s="351">
        <v>1000</v>
      </c>
      <c r="Q72" s="352"/>
      <c r="R72" s="88"/>
      <c r="S72" s="88"/>
      <c r="T72" s="88"/>
      <c r="U72" s="88"/>
      <c r="V72" s="88"/>
      <c r="W72" s="207"/>
      <c r="X72" s="207"/>
      <c r="Y72" s="88"/>
    </row>
    <row r="73" spans="1:25" s="89" customFormat="1" ht="24.75" customHeight="1" x14ac:dyDescent="0.25">
      <c r="A73" s="92"/>
      <c r="B73" s="135" t="s">
        <v>22</v>
      </c>
      <c r="C73" s="86">
        <v>18530000</v>
      </c>
      <c r="D73" s="86" t="s">
        <v>15</v>
      </c>
      <c r="E73" s="86"/>
      <c r="F73" s="93" t="s">
        <v>79</v>
      </c>
      <c r="G73" s="94" t="s">
        <v>177</v>
      </c>
      <c r="H73" s="95">
        <v>42872</v>
      </c>
      <c r="I73" s="95">
        <v>42874</v>
      </c>
      <c r="J73" s="95">
        <v>43100</v>
      </c>
      <c r="K73" s="94">
        <v>108</v>
      </c>
      <c r="L73" s="98">
        <f t="shared" si="0"/>
        <v>0</v>
      </c>
      <c r="M73" s="88"/>
      <c r="N73" s="88"/>
      <c r="O73" s="88"/>
      <c r="P73" s="351">
        <v>108</v>
      </c>
      <c r="Q73" s="352"/>
      <c r="R73" s="88"/>
      <c r="S73" s="88"/>
      <c r="T73" s="88"/>
      <c r="U73" s="88"/>
      <c r="V73" s="88"/>
      <c r="W73" s="207"/>
      <c r="X73" s="207"/>
      <c r="Y73" s="88"/>
    </row>
    <row r="74" spans="1:25" s="89" customFormat="1" ht="14.25" customHeight="1" x14ac:dyDescent="0.25">
      <c r="A74" s="245"/>
      <c r="B74" s="266" t="s">
        <v>37</v>
      </c>
      <c r="C74" s="86">
        <v>15800000</v>
      </c>
      <c r="D74" s="87"/>
      <c r="E74" s="239"/>
      <c r="F74" s="242" t="s">
        <v>131</v>
      </c>
      <c r="G74" s="245" t="s">
        <v>178</v>
      </c>
      <c r="H74" s="248">
        <v>42872</v>
      </c>
      <c r="I74" s="248">
        <v>42874</v>
      </c>
      <c r="J74" s="248">
        <v>42979</v>
      </c>
      <c r="K74" s="269">
        <v>93.13</v>
      </c>
      <c r="L74" s="257">
        <f t="shared" ref="L74:L170" si="1">K74-M74-N74-O74-P74-Q74-R74-S74-T74</f>
        <v>0</v>
      </c>
      <c r="M74" s="257"/>
      <c r="N74" s="88"/>
      <c r="O74" s="88"/>
      <c r="P74" s="260">
        <v>93.13</v>
      </c>
      <c r="Q74" s="261"/>
      <c r="R74" s="88"/>
      <c r="S74" s="88"/>
      <c r="T74" s="88"/>
      <c r="U74" s="88"/>
      <c r="V74" s="88"/>
      <c r="W74" s="207"/>
      <c r="X74" s="207"/>
      <c r="Y74" s="88"/>
    </row>
    <row r="75" spans="1:25" s="89" customFormat="1" ht="13.5" customHeight="1" x14ac:dyDescent="0.25">
      <c r="A75" s="246"/>
      <c r="B75" s="268"/>
      <c r="C75" s="86">
        <v>15900000</v>
      </c>
      <c r="D75" s="90" t="s">
        <v>15</v>
      </c>
      <c r="E75" s="240"/>
      <c r="F75" s="243"/>
      <c r="G75" s="246"/>
      <c r="H75" s="249"/>
      <c r="I75" s="249"/>
      <c r="J75" s="249"/>
      <c r="K75" s="270"/>
      <c r="L75" s="258"/>
      <c r="M75" s="258"/>
      <c r="N75" s="88"/>
      <c r="O75" s="88"/>
      <c r="P75" s="262"/>
      <c r="Q75" s="263"/>
      <c r="R75" s="88"/>
      <c r="S75" s="88"/>
      <c r="T75" s="88"/>
      <c r="U75" s="88"/>
      <c r="V75" s="88"/>
      <c r="W75" s="207"/>
      <c r="X75" s="207"/>
      <c r="Y75" s="88"/>
    </row>
    <row r="76" spans="1:25" s="89" customFormat="1" ht="12" customHeight="1" x14ac:dyDescent="0.25">
      <c r="A76" s="247"/>
      <c r="B76" s="267"/>
      <c r="C76" s="86">
        <v>15300000</v>
      </c>
      <c r="D76" s="91"/>
      <c r="E76" s="241"/>
      <c r="F76" s="244"/>
      <c r="G76" s="247"/>
      <c r="H76" s="250"/>
      <c r="I76" s="250"/>
      <c r="J76" s="250"/>
      <c r="K76" s="271"/>
      <c r="L76" s="259"/>
      <c r="M76" s="259"/>
      <c r="N76" s="88"/>
      <c r="O76" s="88"/>
      <c r="P76" s="264"/>
      <c r="Q76" s="265"/>
      <c r="R76" s="88"/>
      <c r="S76" s="88"/>
      <c r="T76" s="88"/>
      <c r="U76" s="88"/>
      <c r="V76" s="88"/>
      <c r="W76" s="207"/>
      <c r="X76" s="207"/>
      <c r="Y76" s="88"/>
    </row>
    <row r="77" spans="1:25" s="89" customFormat="1" ht="28.5" customHeight="1" x14ac:dyDescent="0.25">
      <c r="A77" s="92"/>
      <c r="B77" s="137" t="s">
        <v>179</v>
      </c>
      <c r="C77" s="86">
        <v>22800000</v>
      </c>
      <c r="D77" s="86" t="s">
        <v>15</v>
      </c>
      <c r="E77" s="91"/>
      <c r="F77" s="101" t="s">
        <v>92</v>
      </c>
      <c r="G77" s="94" t="s">
        <v>180</v>
      </c>
      <c r="H77" s="102">
        <v>42886</v>
      </c>
      <c r="I77" s="102">
        <v>43094</v>
      </c>
      <c r="J77" s="102">
        <v>42766</v>
      </c>
      <c r="K77" s="107">
        <v>1000</v>
      </c>
      <c r="L77" s="98">
        <f t="shared" si="1"/>
        <v>0</v>
      </c>
      <c r="M77" s="88"/>
      <c r="N77" s="88"/>
      <c r="O77" s="88"/>
      <c r="P77" s="351">
        <v>1000</v>
      </c>
      <c r="Q77" s="352"/>
      <c r="R77" s="88"/>
      <c r="S77" s="88"/>
      <c r="T77" s="88"/>
      <c r="U77" s="88"/>
      <c r="V77" s="88"/>
      <c r="W77" s="207"/>
      <c r="X77" s="207"/>
      <c r="Y77" s="88"/>
    </row>
    <row r="78" spans="1:25" s="89" customFormat="1" ht="14.25" customHeight="1" x14ac:dyDescent="0.25">
      <c r="A78" s="245"/>
      <c r="B78" s="266" t="s">
        <v>37</v>
      </c>
      <c r="C78" s="86">
        <v>15800000</v>
      </c>
      <c r="D78" s="87"/>
      <c r="E78" s="239"/>
      <c r="F78" s="242" t="s">
        <v>38</v>
      </c>
      <c r="G78" s="245" t="s">
        <v>181</v>
      </c>
      <c r="H78" s="248">
        <v>42892</v>
      </c>
      <c r="I78" s="248">
        <v>42896</v>
      </c>
      <c r="J78" s="248">
        <v>42979</v>
      </c>
      <c r="K78" s="269">
        <v>405.2</v>
      </c>
      <c r="L78" s="257">
        <f t="shared" si="1"/>
        <v>0</v>
      </c>
      <c r="M78" s="257"/>
      <c r="N78" s="88"/>
      <c r="O78" s="88"/>
      <c r="P78" s="260">
        <v>405.2</v>
      </c>
      <c r="Q78" s="261"/>
      <c r="R78" s="88"/>
      <c r="S78" s="88"/>
      <c r="T78" s="88"/>
      <c r="U78" s="88"/>
      <c r="V78" s="88"/>
      <c r="W78" s="207"/>
      <c r="X78" s="207"/>
      <c r="Y78" s="88"/>
    </row>
    <row r="79" spans="1:25" s="89" customFormat="1" ht="11.25" customHeight="1" x14ac:dyDescent="0.25">
      <c r="A79" s="246"/>
      <c r="B79" s="268"/>
      <c r="C79" s="86">
        <v>15900000</v>
      </c>
      <c r="D79" s="90" t="s">
        <v>15</v>
      </c>
      <c r="E79" s="240"/>
      <c r="F79" s="243"/>
      <c r="G79" s="246"/>
      <c r="H79" s="249"/>
      <c r="I79" s="249"/>
      <c r="J79" s="249"/>
      <c r="K79" s="270"/>
      <c r="L79" s="258"/>
      <c r="M79" s="258"/>
      <c r="N79" s="88"/>
      <c r="O79" s="88"/>
      <c r="P79" s="262"/>
      <c r="Q79" s="263"/>
      <c r="R79" s="88"/>
      <c r="S79" s="88"/>
      <c r="T79" s="88"/>
      <c r="U79" s="88"/>
      <c r="V79" s="88"/>
      <c r="W79" s="207"/>
      <c r="X79" s="207"/>
      <c r="Y79" s="88"/>
    </row>
    <row r="80" spans="1:25" s="89" customFormat="1" ht="11.25" customHeight="1" x14ac:dyDescent="0.25">
      <c r="A80" s="247"/>
      <c r="B80" s="267"/>
      <c r="C80" s="86">
        <v>41110000</v>
      </c>
      <c r="D80" s="91"/>
      <c r="E80" s="241"/>
      <c r="F80" s="244"/>
      <c r="G80" s="247"/>
      <c r="H80" s="250"/>
      <c r="I80" s="250"/>
      <c r="J80" s="250"/>
      <c r="K80" s="271"/>
      <c r="L80" s="259"/>
      <c r="M80" s="259"/>
      <c r="N80" s="88"/>
      <c r="O80" s="88"/>
      <c r="P80" s="264"/>
      <c r="Q80" s="265"/>
      <c r="R80" s="88"/>
      <c r="S80" s="88"/>
      <c r="T80" s="88"/>
      <c r="U80" s="88"/>
      <c r="V80" s="88"/>
      <c r="W80" s="207"/>
      <c r="X80" s="207"/>
      <c r="Y80" s="88"/>
    </row>
    <row r="81" spans="1:25" s="89" customFormat="1" ht="18.75" customHeight="1" x14ac:dyDescent="0.25">
      <c r="A81" s="245"/>
      <c r="B81" s="266" t="s">
        <v>149</v>
      </c>
      <c r="C81" s="86" t="s">
        <v>146</v>
      </c>
      <c r="D81" s="239" t="s">
        <v>15</v>
      </c>
      <c r="E81" s="239"/>
      <c r="F81" s="242" t="s">
        <v>147</v>
      </c>
      <c r="G81" s="245" t="s">
        <v>182</v>
      </c>
      <c r="H81" s="248">
        <v>42893</v>
      </c>
      <c r="I81" s="248">
        <v>42896</v>
      </c>
      <c r="J81" s="248">
        <v>42979</v>
      </c>
      <c r="K81" s="245">
        <v>156</v>
      </c>
      <c r="L81" s="257">
        <f t="shared" si="1"/>
        <v>0</v>
      </c>
      <c r="M81" s="257"/>
      <c r="N81" s="88"/>
      <c r="O81" s="88"/>
      <c r="P81" s="260">
        <v>156</v>
      </c>
      <c r="Q81" s="261"/>
      <c r="R81" s="88"/>
      <c r="S81" s="88"/>
      <c r="T81" s="88"/>
      <c r="U81" s="88"/>
      <c r="V81" s="88"/>
      <c r="W81" s="207"/>
      <c r="X81" s="207"/>
      <c r="Y81" s="88"/>
    </row>
    <row r="82" spans="1:25" s="89" customFormat="1" ht="18.75" customHeight="1" x14ac:dyDescent="0.25">
      <c r="A82" s="247"/>
      <c r="B82" s="267"/>
      <c r="C82" s="86">
        <v>50112000</v>
      </c>
      <c r="D82" s="241"/>
      <c r="E82" s="241"/>
      <c r="F82" s="244"/>
      <c r="G82" s="247"/>
      <c r="H82" s="250"/>
      <c r="I82" s="250"/>
      <c r="J82" s="250"/>
      <c r="K82" s="247"/>
      <c r="L82" s="259"/>
      <c r="M82" s="259"/>
      <c r="N82" s="88"/>
      <c r="O82" s="88"/>
      <c r="P82" s="264"/>
      <c r="Q82" s="265"/>
      <c r="R82" s="88"/>
      <c r="S82" s="88"/>
      <c r="T82" s="88"/>
      <c r="U82" s="88"/>
      <c r="V82" s="88"/>
      <c r="W82" s="207"/>
      <c r="X82" s="207"/>
      <c r="Y82" s="88"/>
    </row>
    <row r="83" spans="1:25" s="89" customFormat="1" ht="38.25" customHeight="1" x14ac:dyDescent="0.25">
      <c r="A83" s="92"/>
      <c r="B83" s="135" t="s">
        <v>22</v>
      </c>
      <c r="C83" s="86">
        <v>18530000</v>
      </c>
      <c r="D83" s="86" t="s">
        <v>15</v>
      </c>
      <c r="E83" s="86"/>
      <c r="F83" s="93" t="s">
        <v>183</v>
      </c>
      <c r="G83" s="94" t="s">
        <v>184</v>
      </c>
      <c r="H83" s="95">
        <v>42906</v>
      </c>
      <c r="I83" s="95">
        <v>42906</v>
      </c>
      <c r="J83" s="95">
        <v>43100</v>
      </c>
      <c r="K83" s="94">
        <v>125</v>
      </c>
      <c r="L83" s="98">
        <f t="shared" si="1"/>
        <v>0</v>
      </c>
      <c r="M83" s="88"/>
      <c r="N83" s="88"/>
      <c r="O83" s="88"/>
      <c r="P83" s="351">
        <v>125</v>
      </c>
      <c r="Q83" s="352"/>
      <c r="R83" s="88"/>
      <c r="S83" s="88"/>
      <c r="T83" s="88"/>
      <c r="U83" s="88"/>
      <c r="V83" s="88"/>
      <c r="W83" s="207"/>
      <c r="X83" s="207"/>
      <c r="Y83" s="88"/>
    </row>
    <row r="84" spans="1:25" s="89" customFormat="1" ht="24" customHeight="1" x14ac:dyDescent="0.25">
      <c r="A84" s="92"/>
      <c r="B84" s="137" t="s">
        <v>185</v>
      </c>
      <c r="C84" s="86">
        <v>42500000</v>
      </c>
      <c r="D84" s="86" t="s">
        <v>15</v>
      </c>
      <c r="E84" s="91"/>
      <c r="F84" s="101" t="s">
        <v>186</v>
      </c>
      <c r="G84" s="94" t="s">
        <v>187</v>
      </c>
      <c r="H84" s="102">
        <v>42906</v>
      </c>
      <c r="I84" s="102">
        <v>42913</v>
      </c>
      <c r="J84" s="102">
        <v>43100</v>
      </c>
      <c r="K84" s="107">
        <v>1198</v>
      </c>
      <c r="L84" s="98">
        <f t="shared" si="1"/>
        <v>0</v>
      </c>
      <c r="M84" s="88"/>
      <c r="N84" s="88"/>
      <c r="O84" s="88"/>
      <c r="P84" s="351">
        <v>1198</v>
      </c>
      <c r="Q84" s="352"/>
      <c r="R84" s="88"/>
      <c r="S84" s="88"/>
      <c r="T84" s="88"/>
      <c r="U84" s="88"/>
      <c r="V84" s="88"/>
      <c r="W84" s="207"/>
      <c r="X84" s="207"/>
      <c r="Y84" s="88"/>
    </row>
    <row r="85" spans="1:25" s="89" customFormat="1" ht="18.75" customHeight="1" x14ac:dyDescent="0.25">
      <c r="A85" s="92"/>
      <c r="B85" s="137" t="s">
        <v>188</v>
      </c>
      <c r="C85" s="86">
        <v>39100000</v>
      </c>
      <c r="D85" s="86" t="s">
        <v>15</v>
      </c>
      <c r="E85" s="91"/>
      <c r="F85" s="101" t="s">
        <v>189</v>
      </c>
      <c r="G85" s="94" t="s">
        <v>190</v>
      </c>
      <c r="H85" s="102">
        <v>42906</v>
      </c>
      <c r="I85" s="102">
        <v>42927</v>
      </c>
      <c r="J85" s="102">
        <v>43100</v>
      </c>
      <c r="K85" s="107">
        <v>700</v>
      </c>
      <c r="L85" s="98">
        <f t="shared" si="1"/>
        <v>0</v>
      </c>
      <c r="M85" s="88"/>
      <c r="N85" s="88"/>
      <c r="O85" s="88"/>
      <c r="P85" s="351">
        <v>700</v>
      </c>
      <c r="Q85" s="352"/>
      <c r="R85" s="88"/>
      <c r="S85" s="88"/>
      <c r="T85" s="88"/>
      <c r="U85" s="88"/>
      <c r="V85" s="88"/>
      <c r="W85" s="207"/>
      <c r="X85" s="207"/>
      <c r="Y85" s="88"/>
    </row>
    <row r="86" spans="1:25" s="89" customFormat="1" ht="24.75" customHeight="1" x14ac:dyDescent="0.25">
      <c r="A86" s="218"/>
      <c r="B86" s="220" t="s">
        <v>87</v>
      </c>
      <c r="C86" s="221">
        <v>50730000</v>
      </c>
      <c r="D86" s="221" t="s">
        <v>15</v>
      </c>
      <c r="E86" s="221"/>
      <c r="F86" s="222" t="s">
        <v>88</v>
      </c>
      <c r="G86" s="217" t="s">
        <v>191</v>
      </c>
      <c r="H86" s="223">
        <v>42906</v>
      </c>
      <c r="I86" s="235">
        <v>43094</v>
      </c>
      <c r="J86" s="223">
        <v>43465</v>
      </c>
      <c r="K86" s="217">
        <v>500</v>
      </c>
      <c r="L86" s="98">
        <f t="shared" si="1"/>
        <v>0</v>
      </c>
      <c r="M86" s="215"/>
      <c r="N86" s="216"/>
      <c r="O86" s="216"/>
      <c r="P86" s="351">
        <v>500</v>
      </c>
      <c r="Q86" s="352"/>
      <c r="R86" s="216"/>
      <c r="S86" s="216"/>
      <c r="T86" s="216"/>
      <c r="U86" s="216"/>
      <c r="V86" s="216"/>
      <c r="W86" s="216"/>
      <c r="X86" s="216"/>
      <c r="Y86" s="216"/>
    </row>
    <row r="87" spans="1:25" s="89" customFormat="1" ht="27.75" customHeight="1" x14ac:dyDescent="0.25">
      <c r="A87" s="94"/>
      <c r="B87" s="132" t="s">
        <v>120</v>
      </c>
      <c r="C87" s="86">
        <v>39298700</v>
      </c>
      <c r="D87" s="86" t="s">
        <v>15</v>
      </c>
      <c r="E87" s="86"/>
      <c r="F87" s="100" t="s">
        <v>109</v>
      </c>
      <c r="G87" s="94" t="s">
        <v>192</v>
      </c>
      <c r="H87" s="106">
        <v>42909</v>
      </c>
      <c r="I87" s="106">
        <v>42912</v>
      </c>
      <c r="J87" s="106">
        <v>42979</v>
      </c>
      <c r="K87" s="98">
        <v>84</v>
      </c>
      <c r="L87" s="98">
        <f t="shared" si="1"/>
        <v>0</v>
      </c>
      <c r="M87" s="98"/>
      <c r="N87" s="129"/>
      <c r="O87" s="129"/>
      <c r="P87" s="351">
        <v>84</v>
      </c>
      <c r="Q87" s="352"/>
      <c r="R87" s="129"/>
      <c r="S87" s="129"/>
      <c r="T87" s="129"/>
      <c r="U87" s="129"/>
      <c r="V87" s="129"/>
      <c r="W87" s="207"/>
      <c r="X87" s="207"/>
      <c r="Y87" s="129"/>
    </row>
    <row r="88" spans="1:25" s="89" customFormat="1" ht="27" customHeight="1" x14ac:dyDescent="0.25">
      <c r="A88" s="126"/>
      <c r="B88" s="135" t="s">
        <v>22</v>
      </c>
      <c r="C88" s="86">
        <v>18530000</v>
      </c>
      <c r="D88" s="86" t="s">
        <v>15</v>
      </c>
      <c r="E88" s="86"/>
      <c r="F88" s="93" t="s">
        <v>183</v>
      </c>
      <c r="G88" s="94" t="s">
        <v>193</v>
      </c>
      <c r="H88" s="95">
        <v>42919</v>
      </c>
      <c r="I88" s="95">
        <v>42921</v>
      </c>
      <c r="J88" s="95">
        <v>43100</v>
      </c>
      <c r="K88" s="94">
        <v>210</v>
      </c>
      <c r="L88" s="98">
        <f t="shared" si="1"/>
        <v>0</v>
      </c>
      <c r="M88" s="129"/>
      <c r="N88" s="129"/>
      <c r="O88" s="129"/>
      <c r="P88" s="351">
        <v>210</v>
      </c>
      <c r="Q88" s="352"/>
      <c r="R88" s="129"/>
      <c r="S88" s="129"/>
      <c r="T88" s="129"/>
      <c r="U88" s="129"/>
      <c r="V88" s="129"/>
      <c r="W88" s="207"/>
      <c r="X88" s="207"/>
      <c r="Y88" s="129"/>
    </row>
    <row r="89" spans="1:25" s="89" customFormat="1" ht="27.75" customHeight="1" x14ac:dyDescent="0.25">
      <c r="A89" s="126"/>
      <c r="B89" s="135" t="s">
        <v>117</v>
      </c>
      <c r="C89" s="86">
        <v>22459100</v>
      </c>
      <c r="D89" s="86" t="s">
        <v>15</v>
      </c>
      <c r="E89" s="86"/>
      <c r="F89" s="93" t="s">
        <v>118</v>
      </c>
      <c r="G89" s="94" t="s">
        <v>194</v>
      </c>
      <c r="H89" s="95">
        <v>42921</v>
      </c>
      <c r="I89" s="106">
        <v>42923</v>
      </c>
      <c r="J89" s="96">
        <v>42979</v>
      </c>
      <c r="K89" s="97">
        <v>78</v>
      </c>
      <c r="L89" s="98">
        <f t="shared" si="1"/>
        <v>0</v>
      </c>
      <c r="M89" s="129"/>
      <c r="N89" s="129"/>
      <c r="O89" s="129"/>
      <c r="P89" s="351">
        <v>78</v>
      </c>
      <c r="Q89" s="352"/>
      <c r="R89" s="129"/>
      <c r="S89" s="129"/>
      <c r="T89" s="129"/>
      <c r="U89" s="129"/>
      <c r="V89" s="129"/>
      <c r="W89" s="207"/>
      <c r="X89" s="207"/>
      <c r="Y89" s="129"/>
    </row>
    <row r="90" spans="1:25" s="89" customFormat="1" ht="13.5" customHeight="1" x14ac:dyDescent="0.25">
      <c r="A90" s="245"/>
      <c r="B90" s="266" t="s">
        <v>37</v>
      </c>
      <c r="C90" s="86">
        <v>15800000</v>
      </c>
      <c r="D90" s="123"/>
      <c r="E90" s="239"/>
      <c r="F90" s="242" t="s">
        <v>38</v>
      </c>
      <c r="G90" s="245" t="s">
        <v>195</v>
      </c>
      <c r="H90" s="248">
        <v>42926</v>
      </c>
      <c r="I90" s="248">
        <v>42931</v>
      </c>
      <c r="J90" s="248">
        <v>42979</v>
      </c>
      <c r="K90" s="269">
        <v>334.2</v>
      </c>
      <c r="L90" s="257">
        <f t="shared" si="1"/>
        <v>0</v>
      </c>
      <c r="M90" s="257"/>
      <c r="N90" s="129"/>
      <c r="O90" s="129"/>
      <c r="P90" s="260">
        <v>334.2</v>
      </c>
      <c r="Q90" s="261"/>
      <c r="R90" s="129"/>
      <c r="S90" s="129"/>
      <c r="T90" s="129"/>
      <c r="U90" s="129"/>
      <c r="V90" s="129"/>
      <c r="W90" s="207"/>
      <c r="X90" s="207"/>
      <c r="Y90" s="129"/>
    </row>
    <row r="91" spans="1:25" s="89" customFormat="1" ht="11.25" customHeight="1" x14ac:dyDescent="0.25">
      <c r="A91" s="246"/>
      <c r="B91" s="268"/>
      <c r="C91" s="86">
        <v>15900000</v>
      </c>
      <c r="D91" s="127" t="s">
        <v>15</v>
      </c>
      <c r="E91" s="240"/>
      <c r="F91" s="243"/>
      <c r="G91" s="246"/>
      <c r="H91" s="249"/>
      <c r="I91" s="249"/>
      <c r="J91" s="249"/>
      <c r="K91" s="270"/>
      <c r="L91" s="258"/>
      <c r="M91" s="258"/>
      <c r="N91" s="129"/>
      <c r="O91" s="129"/>
      <c r="P91" s="262"/>
      <c r="Q91" s="263"/>
      <c r="R91" s="129"/>
      <c r="S91" s="129"/>
      <c r="T91" s="129"/>
      <c r="U91" s="129"/>
      <c r="V91" s="129"/>
      <c r="W91" s="207"/>
      <c r="X91" s="207"/>
      <c r="Y91" s="129"/>
    </row>
    <row r="92" spans="1:25" s="89" customFormat="1" ht="12.75" customHeight="1" x14ac:dyDescent="0.25">
      <c r="A92" s="247"/>
      <c r="B92" s="267"/>
      <c r="C92" s="86">
        <v>41110000</v>
      </c>
      <c r="D92" s="124"/>
      <c r="E92" s="241"/>
      <c r="F92" s="244"/>
      <c r="G92" s="247"/>
      <c r="H92" s="250"/>
      <c r="I92" s="250"/>
      <c r="J92" s="250"/>
      <c r="K92" s="271"/>
      <c r="L92" s="259"/>
      <c r="M92" s="259"/>
      <c r="N92" s="129"/>
      <c r="O92" s="129"/>
      <c r="P92" s="264"/>
      <c r="Q92" s="265"/>
      <c r="R92" s="129"/>
      <c r="S92" s="129"/>
      <c r="T92" s="129"/>
      <c r="U92" s="129"/>
      <c r="V92" s="129"/>
      <c r="W92" s="207"/>
      <c r="X92" s="207"/>
      <c r="Y92" s="129"/>
    </row>
    <row r="93" spans="1:25" s="89" customFormat="1" ht="18.75" customHeight="1" x14ac:dyDescent="0.25">
      <c r="A93" s="245"/>
      <c r="B93" s="266" t="s">
        <v>149</v>
      </c>
      <c r="C93" s="86" t="s">
        <v>146</v>
      </c>
      <c r="D93" s="239" t="s">
        <v>15</v>
      </c>
      <c r="E93" s="239"/>
      <c r="F93" s="242" t="s">
        <v>196</v>
      </c>
      <c r="G93" s="245" t="s">
        <v>197</v>
      </c>
      <c r="H93" s="248">
        <v>42926</v>
      </c>
      <c r="I93" s="248">
        <v>42931</v>
      </c>
      <c r="J93" s="248">
        <v>42979</v>
      </c>
      <c r="K93" s="245">
        <v>110</v>
      </c>
      <c r="L93" s="257">
        <f t="shared" si="1"/>
        <v>0</v>
      </c>
      <c r="M93" s="142"/>
      <c r="N93" s="129"/>
      <c r="O93" s="129"/>
      <c r="P93" s="260">
        <v>110</v>
      </c>
      <c r="Q93" s="261"/>
      <c r="R93" s="129"/>
      <c r="S93" s="129"/>
      <c r="T93" s="129"/>
      <c r="U93" s="129"/>
      <c r="V93" s="129"/>
      <c r="W93" s="207"/>
      <c r="X93" s="207"/>
      <c r="Y93" s="129"/>
    </row>
    <row r="94" spans="1:25" s="89" customFormat="1" ht="18.75" customHeight="1" x14ac:dyDescent="0.25">
      <c r="A94" s="247"/>
      <c r="B94" s="267"/>
      <c r="C94" s="86">
        <v>50112000</v>
      </c>
      <c r="D94" s="241"/>
      <c r="E94" s="241"/>
      <c r="F94" s="244"/>
      <c r="G94" s="247"/>
      <c r="H94" s="250"/>
      <c r="I94" s="250"/>
      <c r="J94" s="250"/>
      <c r="K94" s="247"/>
      <c r="L94" s="259"/>
      <c r="M94" s="143"/>
      <c r="N94" s="129"/>
      <c r="O94" s="129"/>
      <c r="P94" s="264"/>
      <c r="Q94" s="265"/>
      <c r="R94" s="129"/>
      <c r="S94" s="129"/>
      <c r="T94" s="129"/>
      <c r="U94" s="129"/>
      <c r="V94" s="129"/>
      <c r="W94" s="207"/>
      <c r="X94" s="207"/>
      <c r="Y94" s="129"/>
    </row>
    <row r="95" spans="1:25" s="89" customFormat="1" ht="32.25" customHeight="1" x14ac:dyDescent="0.25">
      <c r="A95" s="126"/>
      <c r="B95" s="137" t="s">
        <v>51</v>
      </c>
      <c r="C95" s="86">
        <v>92111260</v>
      </c>
      <c r="D95" s="86" t="s">
        <v>15</v>
      </c>
      <c r="E95" s="124"/>
      <c r="F95" s="125" t="s">
        <v>227</v>
      </c>
      <c r="G95" s="94" t="s">
        <v>238</v>
      </c>
      <c r="H95" s="122">
        <v>42935</v>
      </c>
      <c r="I95" s="122">
        <v>42948</v>
      </c>
      <c r="J95" s="122">
        <v>43100</v>
      </c>
      <c r="K95" s="126">
        <v>500</v>
      </c>
      <c r="L95" s="128">
        <f t="shared" si="1"/>
        <v>0</v>
      </c>
      <c r="M95" s="129"/>
      <c r="N95" s="129"/>
      <c r="O95" s="129"/>
      <c r="P95" s="351">
        <v>500</v>
      </c>
      <c r="Q95" s="352"/>
      <c r="R95" s="129"/>
      <c r="S95" s="129"/>
      <c r="T95" s="129"/>
      <c r="U95" s="129"/>
      <c r="V95" s="129"/>
      <c r="W95" s="207"/>
      <c r="X95" s="207"/>
      <c r="Y95" s="129"/>
    </row>
    <row r="96" spans="1:25" s="89" customFormat="1" ht="18.75" customHeight="1" x14ac:dyDescent="0.25">
      <c r="A96" s="245"/>
      <c r="B96" s="266" t="s">
        <v>37</v>
      </c>
      <c r="C96" s="86">
        <v>15800000</v>
      </c>
      <c r="D96" s="239" t="s">
        <v>15</v>
      </c>
      <c r="E96" s="239"/>
      <c r="F96" s="242" t="s">
        <v>237</v>
      </c>
      <c r="G96" s="245" t="s">
        <v>239</v>
      </c>
      <c r="H96" s="248">
        <v>42955</v>
      </c>
      <c r="I96" s="248">
        <v>42955</v>
      </c>
      <c r="J96" s="248">
        <v>43100</v>
      </c>
      <c r="K96" s="245">
        <v>152.1</v>
      </c>
      <c r="L96" s="257">
        <f t="shared" si="1"/>
        <v>0</v>
      </c>
      <c r="M96" s="257"/>
      <c r="N96" s="257"/>
      <c r="O96" s="257"/>
      <c r="P96" s="260">
        <v>152.1</v>
      </c>
      <c r="Q96" s="261"/>
      <c r="R96" s="257"/>
      <c r="S96" s="257"/>
      <c r="T96" s="257"/>
      <c r="U96" s="257"/>
      <c r="V96" s="257"/>
      <c r="W96" s="206"/>
      <c r="X96" s="206"/>
      <c r="Y96" s="129"/>
    </row>
    <row r="97" spans="1:25" s="89" customFormat="1" ht="18.75" customHeight="1" x14ac:dyDescent="0.25">
      <c r="A97" s="246"/>
      <c r="B97" s="268"/>
      <c r="C97" s="86">
        <v>15900000</v>
      </c>
      <c r="D97" s="240"/>
      <c r="E97" s="240"/>
      <c r="F97" s="243"/>
      <c r="G97" s="246"/>
      <c r="H97" s="249"/>
      <c r="I97" s="249"/>
      <c r="J97" s="249"/>
      <c r="K97" s="246"/>
      <c r="L97" s="258"/>
      <c r="M97" s="258"/>
      <c r="N97" s="258"/>
      <c r="O97" s="258"/>
      <c r="P97" s="262"/>
      <c r="Q97" s="263"/>
      <c r="R97" s="258"/>
      <c r="S97" s="258"/>
      <c r="T97" s="258"/>
      <c r="U97" s="258"/>
      <c r="V97" s="258"/>
      <c r="W97" s="206"/>
      <c r="X97" s="206"/>
      <c r="Y97" s="129"/>
    </row>
    <row r="98" spans="1:25" s="89" customFormat="1" ht="18.75" customHeight="1" x14ac:dyDescent="0.25">
      <c r="A98" s="247"/>
      <c r="B98" s="267"/>
      <c r="C98" s="86">
        <v>15321000</v>
      </c>
      <c r="D98" s="241"/>
      <c r="E98" s="241"/>
      <c r="F98" s="244"/>
      <c r="G98" s="247"/>
      <c r="H98" s="250"/>
      <c r="I98" s="250"/>
      <c r="J98" s="250"/>
      <c r="K98" s="247"/>
      <c r="L98" s="259"/>
      <c r="M98" s="259"/>
      <c r="N98" s="259"/>
      <c r="O98" s="259"/>
      <c r="P98" s="264"/>
      <c r="Q98" s="265"/>
      <c r="R98" s="259"/>
      <c r="S98" s="259"/>
      <c r="T98" s="259"/>
      <c r="U98" s="259"/>
      <c r="V98" s="259"/>
      <c r="W98" s="207"/>
      <c r="X98" s="207"/>
      <c r="Y98" s="129"/>
    </row>
    <row r="99" spans="1:25" s="89" customFormat="1" ht="31.5" customHeight="1" x14ac:dyDescent="0.25">
      <c r="A99" s="126"/>
      <c r="B99" s="137" t="s">
        <v>240</v>
      </c>
      <c r="C99" s="86">
        <v>3432000</v>
      </c>
      <c r="D99" s="124" t="s">
        <v>15</v>
      </c>
      <c r="E99" s="124"/>
      <c r="F99" s="125" t="s">
        <v>241</v>
      </c>
      <c r="G99" s="94" t="s">
        <v>242</v>
      </c>
      <c r="H99" s="122">
        <v>42955</v>
      </c>
      <c r="I99" s="122">
        <v>42955</v>
      </c>
      <c r="J99" s="122">
        <v>43100</v>
      </c>
      <c r="K99" s="126">
        <v>75</v>
      </c>
      <c r="L99" s="128">
        <f t="shared" si="1"/>
        <v>0</v>
      </c>
      <c r="M99" s="129"/>
      <c r="N99" s="129"/>
      <c r="O99" s="129"/>
      <c r="P99" s="351">
        <v>75</v>
      </c>
      <c r="Q99" s="352"/>
      <c r="R99" s="129"/>
      <c r="S99" s="129"/>
      <c r="T99" s="129"/>
      <c r="U99" s="129"/>
      <c r="V99" s="129"/>
      <c r="W99" s="207"/>
      <c r="X99" s="207"/>
      <c r="Y99" s="129"/>
    </row>
    <row r="100" spans="1:25" s="89" customFormat="1" ht="21" customHeight="1" x14ac:dyDescent="0.25">
      <c r="A100" s="245"/>
      <c r="B100" s="266" t="s">
        <v>37</v>
      </c>
      <c r="C100" s="86">
        <v>15800000</v>
      </c>
      <c r="D100" s="123"/>
      <c r="E100" s="239"/>
      <c r="F100" s="242" t="s">
        <v>38</v>
      </c>
      <c r="G100" s="245" t="s">
        <v>243</v>
      </c>
      <c r="H100" s="248">
        <v>42972</v>
      </c>
      <c r="I100" s="248">
        <v>42988</v>
      </c>
      <c r="J100" s="248">
        <v>43100</v>
      </c>
      <c r="K100" s="269" t="s">
        <v>244</v>
      </c>
      <c r="L100" s="257">
        <v>0</v>
      </c>
      <c r="M100" s="257"/>
      <c r="N100" s="257"/>
      <c r="O100" s="257"/>
      <c r="P100" s="260">
        <v>333.6</v>
      </c>
      <c r="Q100" s="261"/>
      <c r="R100" s="257"/>
      <c r="S100" s="257"/>
      <c r="T100" s="257"/>
      <c r="U100" s="257"/>
      <c r="V100" s="257"/>
      <c r="W100" s="206"/>
      <c r="X100" s="206"/>
      <c r="Y100" s="129"/>
    </row>
    <row r="101" spans="1:25" s="89" customFormat="1" ht="20.25" customHeight="1" x14ac:dyDescent="0.25">
      <c r="A101" s="246"/>
      <c r="B101" s="268"/>
      <c r="C101" s="86">
        <v>15900000</v>
      </c>
      <c r="D101" s="127" t="s">
        <v>15</v>
      </c>
      <c r="E101" s="240"/>
      <c r="F101" s="243"/>
      <c r="G101" s="246"/>
      <c r="H101" s="249"/>
      <c r="I101" s="249"/>
      <c r="J101" s="249"/>
      <c r="K101" s="270"/>
      <c r="L101" s="258"/>
      <c r="M101" s="258"/>
      <c r="N101" s="258"/>
      <c r="O101" s="258"/>
      <c r="P101" s="262"/>
      <c r="Q101" s="263"/>
      <c r="R101" s="258"/>
      <c r="S101" s="258"/>
      <c r="T101" s="258"/>
      <c r="U101" s="258"/>
      <c r="V101" s="258"/>
      <c r="W101" s="206"/>
      <c r="X101" s="206"/>
      <c r="Y101" s="129"/>
    </row>
    <row r="102" spans="1:25" s="89" customFormat="1" ht="18" customHeight="1" x14ac:dyDescent="0.25">
      <c r="A102" s="247"/>
      <c r="B102" s="267"/>
      <c r="C102" s="86">
        <v>41110000</v>
      </c>
      <c r="D102" s="124"/>
      <c r="E102" s="241"/>
      <c r="F102" s="244"/>
      <c r="G102" s="247"/>
      <c r="H102" s="250"/>
      <c r="I102" s="250"/>
      <c r="J102" s="250"/>
      <c r="K102" s="271"/>
      <c r="L102" s="259"/>
      <c r="M102" s="259"/>
      <c r="N102" s="259"/>
      <c r="O102" s="259"/>
      <c r="P102" s="264"/>
      <c r="Q102" s="265"/>
      <c r="R102" s="259"/>
      <c r="S102" s="259"/>
      <c r="T102" s="259"/>
      <c r="U102" s="259"/>
      <c r="V102" s="259"/>
      <c r="W102" s="207"/>
      <c r="X102" s="207"/>
      <c r="Y102" s="129"/>
    </row>
    <row r="103" spans="1:25" s="89" customFormat="1" ht="26.25" customHeight="1" x14ac:dyDescent="0.25">
      <c r="A103" s="245"/>
      <c r="B103" s="136" t="s">
        <v>82</v>
      </c>
      <c r="C103" s="123">
        <v>33700000</v>
      </c>
      <c r="D103" s="123" t="s">
        <v>15</v>
      </c>
      <c r="E103" s="239"/>
      <c r="F103" s="242" t="s">
        <v>84</v>
      </c>
      <c r="G103" s="245" t="s">
        <v>245</v>
      </c>
      <c r="H103" s="248">
        <v>42977</v>
      </c>
      <c r="I103" s="248">
        <v>42993</v>
      </c>
      <c r="J103" s="248">
        <v>43100</v>
      </c>
      <c r="K103" s="245">
        <v>1566</v>
      </c>
      <c r="L103" s="257">
        <f t="shared" si="1"/>
        <v>0</v>
      </c>
      <c r="M103" s="257"/>
      <c r="N103" s="257"/>
      <c r="O103" s="257"/>
      <c r="P103" s="260">
        <v>1566</v>
      </c>
      <c r="Q103" s="261"/>
      <c r="R103" s="257"/>
      <c r="S103" s="257"/>
      <c r="T103" s="257"/>
      <c r="U103" s="257"/>
      <c r="V103" s="257"/>
      <c r="W103" s="206"/>
      <c r="X103" s="206"/>
      <c r="Y103" s="129"/>
    </row>
    <row r="104" spans="1:25" s="89" customFormat="1" ht="18" customHeight="1" x14ac:dyDescent="0.25">
      <c r="A104" s="247"/>
      <c r="B104" s="136" t="s">
        <v>83</v>
      </c>
      <c r="C104" s="123">
        <v>39800000</v>
      </c>
      <c r="D104" s="127"/>
      <c r="E104" s="240"/>
      <c r="F104" s="243"/>
      <c r="G104" s="246"/>
      <c r="H104" s="249"/>
      <c r="I104" s="249"/>
      <c r="J104" s="249"/>
      <c r="K104" s="246"/>
      <c r="L104" s="259"/>
      <c r="M104" s="259"/>
      <c r="N104" s="259"/>
      <c r="O104" s="259"/>
      <c r="P104" s="264"/>
      <c r="Q104" s="265"/>
      <c r="R104" s="259"/>
      <c r="S104" s="259"/>
      <c r="T104" s="259"/>
      <c r="U104" s="259"/>
      <c r="V104" s="259"/>
      <c r="W104" s="207"/>
      <c r="X104" s="207"/>
      <c r="Y104" s="129"/>
    </row>
    <row r="105" spans="1:25" s="89" customFormat="1" ht="29.25" customHeight="1" x14ac:dyDescent="0.25">
      <c r="A105" s="146"/>
      <c r="B105" s="135" t="s">
        <v>22</v>
      </c>
      <c r="C105" s="86">
        <v>18530000</v>
      </c>
      <c r="D105" s="86" t="s">
        <v>15</v>
      </c>
      <c r="E105" s="86"/>
      <c r="F105" s="93" t="s">
        <v>79</v>
      </c>
      <c r="G105" s="94" t="s">
        <v>246</v>
      </c>
      <c r="H105" s="95">
        <v>42986</v>
      </c>
      <c r="I105" s="95">
        <v>42987</v>
      </c>
      <c r="J105" s="95">
        <v>43100</v>
      </c>
      <c r="K105" s="94">
        <v>94.5</v>
      </c>
      <c r="L105" s="144">
        <f t="shared" si="1"/>
        <v>0</v>
      </c>
      <c r="M105" s="145"/>
      <c r="N105" s="145"/>
      <c r="O105" s="145"/>
      <c r="P105" s="351">
        <v>94.5</v>
      </c>
      <c r="Q105" s="352"/>
      <c r="R105" s="145"/>
      <c r="S105" s="145"/>
      <c r="T105" s="145"/>
      <c r="U105" s="145"/>
      <c r="V105" s="145"/>
      <c r="W105" s="207"/>
      <c r="X105" s="207"/>
      <c r="Y105" s="145"/>
    </row>
    <row r="106" spans="1:25" s="89" customFormat="1" ht="35.25" customHeight="1" x14ac:dyDescent="0.25">
      <c r="A106" s="146"/>
      <c r="B106" s="132" t="s">
        <v>120</v>
      </c>
      <c r="C106" s="86">
        <v>39298700</v>
      </c>
      <c r="D106" s="86" t="s">
        <v>15</v>
      </c>
      <c r="E106" s="86"/>
      <c r="F106" s="100" t="s">
        <v>109</v>
      </c>
      <c r="G106" s="94" t="s">
        <v>247</v>
      </c>
      <c r="H106" s="106">
        <v>42986</v>
      </c>
      <c r="I106" s="106">
        <v>42987</v>
      </c>
      <c r="J106" s="106">
        <v>43100</v>
      </c>
      <c r="K106" s="98">
        <v>45</v>
      </c>
      <c r="L106" s="144">
        <f t="shared" si="1"/>
        <v>0</v>
      </c>
      <c r="M106" s="145"/>
      <c r="N106" s="145"/>
      <c r="O106" s="145"/>
      <c r="P106" s="351">
        <v>45</v>
      </c>
      <c r="Q106" s="352"/>
      <c r="R106" s="145"/>
      <c r="S106" s="145"/>
      <c r="T106" s="145"/>
      <c r="U106" s="145"/>
      <c r="V106" s="145"/>
      <c r="W106" s="207"/>
      <c r="X106" s="207"/>
      <c r="Y106" s="145"/>
    </row>
    <row r="107" spans="1:25" s="89" customFormat="1" ht="18" customHeight="1" x14ac:dyDescent="0.25">
      <c r="A107" s="245"/>
      <c r="B107" s="266" t="s">
        <v>37</v>
      </c>
      <c r="C107" s="86">
        <v>15800000</v>
      </c>
      <c r="D107" s="239" t="s">
        <v>15</v>
      </c>
      <c r="E107" s="239"/>
      <c r="F107" s="242" t="s">
        <v>237</v>
      </c>
      <c r="G107" s="245" t="s">
        <v>248</v>
      </c>
      <c r="H107" s="248">
        <v>42990</v>
      </c>
      <c r="I107" s="248">
        <v>42991</v>
      </c>
      <c r="J107" s="248">
        <v>43100</v>
      </c>
      <c r="K107" s="245" t="s">
        <v>249</v>
      </c>
      <c r="L107" s="257">
        <v>0</v>
      </c>
      <c r="M107" s="257"/>
      <c r="N107" s="257"/>
      <c r="O107" s="257"/>
      <c r="P107" s="260">
        <v>70.94</v>
      </c>
      <c r="Q107" s="261"/>
      <c r="R107" s="257"/>
      <c r="S107" s="257"/>
      <c r="T107" s="257"/>
      <c r="U107" s="257"/>
      <c r="V107" s="257"/>
      <c r="W107" s="206"/>
      <c r="X107" s="206"/>
      <c r="Y107" s="145"/>
    </row>
    <row r="108" spans="1:25" s="89" customFormat="1" ht="18" customHeight="1" x14ac:dyDescent="0.25">
      <c r="A108" s="246"/>
      <c r="B108" s="268"/>
      <c r="C108" s="86">
        <v>15900000</v>
      </c>
      <c r="D108" s="240"/>
      <c r="E108" s="240"/>
      <c r="F108" s="243"/>
      <c r="G108" s="246"/>
      <c r="H108" s="249"/>
      <c r="I108" s="249"/>
      <c r="J108" s="249"/>
      <c r="K108" s="246"/>
      <c r="L108" s="258"/>
      <c r="M108" s="258"/>
      <c r="N108" s="258"/>
      <c r="O108" s="258"/>
      <c r="P108" s="262"/>
      <c r="Q108" s="263"/>
      <c r="R108" s="258"/>
      <c r="S108" s="258"/>
      <c r="T108" s="258"/>
      <c r="U108" s="258"/>
      <c r="V108" s="258"/>
      <c r="W108" s="206"/>
      <c r="X108" s="206"/>
      <c r="Y108" s="145"/>
    </row>
    <row r="109" spans="1:25" s="89" customFormat="1" ht="18" customHeight="1" x14ac:dyDescent="0.25">
      <c r="A109" s="247"/>
      <c r="B109" s="267"/>
      <c r="C109" s="86">
        <v>15321000</v>
      </c>
      <c r="D109" s="241"/>
      <c r="E109" s="241"/>
      <c r="F109" s="244"/>
      <c r="G109" s="247"/>
      <c r="H109" s="250"/>
      <c r="I109" s="250"/>
      <c r="J109" s="250"/>
      <c r="K109" s="247"/>
      <c r="L109" s="259"/>
      <c r="M109" s="259"/>
      <c r="N109" s="259"/>
      <c r="O109" s="259"/>
      <c r="P109" s="264"/>
      <c r="Q109" s="265"/>
      <c r="R109" s="259"/>
      <c r="S109" s="259"/>
      <c r="T109" s="259"/>
      <c r="U109" s="259"/>
      <c r="V109" s="259"/>
      <c r="W109" s="207"/>
      <c r="X109" s="207"/>
      <c r="Y109" s="145"/>
    </row>
    <row r="110" spans="1:25" s="89" customFormat="1" ht="18" customHeight="1" x14ac:dyDescent="0.25">
      <c r="A110" s="245"/>
      <c r="B110" s="266" t="s">
        <v>149</v>
      </c>
      <c r="C110" s="86" t="s">
        <v>146</v>
      </c>
      <c r="D110" s="239" t="s">
        <v>15</v>
      </c>
      <c r="E110" s="239"/>
      <c r="F110" s="242" t="s">
        <v>147</v>
      </c>
      <c r="G110" s="245" t="s">
        <v>250</v>
      </c>
      <c r="H110" s="248">
        <v>42996</v>
      </c>
      <c r="I110" s="248">
        <v>43003</v>
      </c>
      <c r="J110" s="248">
        <v>43100</v>
      </c>
      <c r="K110" s="245">
        <v>156</v>
      </c>
      <c r="L110" s="257">
        <f t="shared" si="1"/>
        <v>0</v>
      </c>
      <c r="M110" s="257"/>
      <c r="N110" s="257"/>
      <c r="O110" s="257"/>
      <c r="P110" s="260">
        <v>156</v>
      </c>
      <c r="Q110" s="261"/>
      <c r="R110" s="257"/>
      <c r="S110" s="257"/>
      <c r="T110" s="257"/>
      <c r="U110" s="257"/>
      <c r="V110" s="257"/>
      <c r="W110" s="206"/>
      <c r="X110" s="206"/>
      <c r="Y110" s="145"/>
    </row>
    <row r="111" spans="1:25" s="89" customFormat="1" ht="18" customHeight="1" x14ac:dyDescent="0.25">
      <c r="A111" s="247"/>
      <c r="B111" s="267"/>
      <c r="C111" s="86">
        <v>50112000</v>
      </c>
      <c r="D111" s="241"/>
      <c r="E111" s="241"/>
      <c r="F111" s="244"/>
      <c r="G111" s="247"/>
      <c r="H111" s="250"/>
      <c r="I111" s="250"/>
      <c r="J111" s="250"/>
      <c r="K111" s="247"/>
      <c r="L111" s="259"/>
      <c r="M111" s="259"/>
      <c r="N111" s="259"/>
      <c r="O111" s="259"/>
      <c r="P111" s="264"/>
      <c r="Q111" s="265"/>
      <c r="R111" s="259"/>
      <c r="S111" s="259"/>
      <c r="T111" s="259"/>
      <c r="U111" s="259"/>
      <c r="V111" s="259"/>
      <c r="W111" s="207"/>
      <c r="X111" s="207"/>
      <c r="Y111" s="145"/>
    </row>
    <row r="112" spans="1:25" s="89" customFormat="1" ht="34.5" customHeight="1" x14ac:dyDescent="0.25">
      <c r="A112" s="150"/>
      <c r="B112" s="149" t="s">
        <v>251</v>
      </c>
      <c r="C112" s="86">
        <v>39298200</v>
      </c>
      <c r="D112" s="86" t="s">
        <v>15</v>
      </c>
      <c r="E112" s="153"/>
      <c r="F112" s="100" t="s">
        <v>109</v>
      </c>
      <c r="G112" s="150" t="s">
        <v>252</v>
      </c>
      <c r="H112" s="154">
        <v>43000</v>
      </c>
      <c r="I112" s="154">
        <v>43008</v>
      </c>
      <c r="J112" s="154">
        <v>43100</v>
      </c>
      <c r="K112" s="150">
        <v>52</v>
      </c>
      <c r="L112" s="147">
        <f t="shared" si="1"/>
        <v>0</v>
      </c>
      <c r="M112" s="148"/>
      <c r="N112" s="148"/>
      <c r="O112" s="148"/>
      <c r="P112" s="351">
        <v>52</v>
      </c>
      <c r="Q112" s="352"/>
      <c r="R112" s="148"/>
      <c r="S112" s="148"/>
      <c r="T112" s="148"/>
      <c r="U112" s="148"/>
      <c r="V112" s="148"/>
      <c r="W112" s="207"/>
      <c r="X112" s="207"/>
      <c r="Y112" s="148"/>
    </row>
    <row r="113" spans="1:25" s="89" customFormat="1" ht="18" customHeight="1" x14ac:dyDescent="0.25">
      <c r="A113" s="245"/>
      <c r="B113" s="266" t="s">
        <v>37</v>
      </c>
      <c r="C113" s="86">
        <v>15800000</v>
      </c>
      <c r="D113" s="151"/>
      <c r="E113" s="239"/>
      <c r="F113" s="242" t="s">
        <v>38</v>
      </c>
      <c r="G113" s="245" t="s">
        <v>253</v>
      </c>
      <c r="H113" s="248">
        <v>43010</v>
      </c>
      <c r="I113" s="248">
        <v>43018</v>
      </c>
      <c r="J113" s="248">
        <v>43100</v>
      </c>
      <c r="K113" s="269">
        <v>372.4</v>
      </c>
      <c r="L113" s="257">
        <v>0</v>
      </c>
      <c r="M113" s="257"/>
      <c r="N113" s="148"/>
      <c r="O113" s="148"/>
      <c r="P113" s="260">
        <v>372.4</v>
      </c>
      <c r="Q113" s="261"/>
      <c r="R113" s="148"/>
      <c r="S113" s="148"/>
      <c r="T113" s="148"/>
      <c r="U113" s="148"/>
      <c r="V113" s="148"/>
      <c r="W113" s="207"/>
      <c r="X113" s="207"/>
      <c r="Y113" s="148"/>
    </row>
    <row r="114" spans="1:25" s="89" customFormat="1" ht="18" customHeight="1" x14ac:dyDescent="0.25">
      <c r="A114" s="246"/>
      <c r="B114" s="268"/>
      <c r="C114" s="86">
        <v>15900000</v>
      </c>
      <c r="D114" s="152" t="s">
        <v>15</v>
      </c>
      <c r="E114" s="240"/>
      <c r="F114" s="243"/>
      <c r="G114" s="246"/>
      <c r="H114" s="249"/>
      <c r="I114" s="249"/>
      <c r="J114" s="249"/>
      <c r="K114" s="270"/>
      <c r="L114" s="258"/>
      <c r="M114" s="258"/>
      <c r="N114" s="148"/>
      <c r="O114" s="148"/>
      <c r="P114" s="262"/>
      <c r="Q114" s="263"/>
      <c r="R114" s="148"/>
      <c r="S114" s="148"/>
      <c r="T114" s="148"/>
      <c r="U114" s="148"/>
      <c r="V114" s="148"/>
      <c r="W114" s="207"/>
      <c r="X114" s="207"/>
      <c r="Y114" s="148"/>
    </row>
    <row r="115" spans="1:25" s="89" customFormat="1" ht="18" customHeight="1" x14ac:dyDescent="0.25">
      <c r="A115" s="247"/>
      <c r="B115" s="267"/>
      <c r="C115" s="86">
        <v>41110000</v>
      </c>
      <c r="D115" s="153"/>
      <c r="E115" s="241"/>
      <c r="F115" s="244"/>
      <c r="G115" s="247"/>
      <c r="H115" s="250"/>
      <c r="I115" s="250"/>
      <c r="J115" s="250"/>
      <c r="K115" s="271"/>
      <c r="L115" s="259"/>
      <c r="M115" s="259"/>
      <c r="N115" s="148"/>
      <c r="O115" s="148"/>
      <c r="P115" s="264"/>
      <c r="Q115" s="265"/>
      <c r="R115" s="148"/>
      <c r="S115" s="148"/>
      <c r="T115" s="148"/>
      <c r="U115" s="148"/>
      <c r="V115" s="148"/>
      <c r="W115" s="207"/>
      <c r="X115" s="207"/>
      <c r="Y115" s="148"/>
    </row>
    <row r="116" spans="1:25" s="89" customFormat="1" ht="27" customHeight="1" x14ac:dyDescent="0.25">
      <c r="A116" s="150"/>
      <c r="B116" s="135" t="s">
        <v>23</v>
      </c>
      <c r="C116" s="86">
        <v>79970000</v>
      </c>
      <c r="D116" s="86" t="s">
        <v>15</v>
      </c>
      <c r="E116" s="86"/>
      <c r="F116" s="93" t="s">
        <v>24</v>
      </c>
      <c r="G116" s="94" t="s">
        <v>254</v>
      </c>
      <c r="H116" s="95">
        <v>43011</v>
      </c>
      <c r="I116" s="95">
        <v>43014</v>
      </c>
      <c r="J116" s="96">
        <v>43100</v>
      </c>
      <c r="K116" s="97">
        <v>50</v>
      </c>
      <c r="L116" s="98">
        <f t="shared" ref="L116" si="2">K116-M116-N116-O116-P116-Q116-R116-S116-T116</f>
        <v>0</v>
      </c>
      <c r="M116" s="148"/>
      <c r="N116" s="148"/>
      <c r="O116" s="148"/>
      <c r="P116" s="351">
        <v>50</v>
      </c>
      <c r="Q116" s="352"/>
      <c r="R116" s="148"/>
      <c r="S116" s="148"/>
      <c r="T116" s="148"/>
      <c r="U116" s="148"/>
      <c r="V116" s="148"/>
      <c r="W116" s="207"/>
      <c r="X116" s="207"/>
      <c r="Y116" s="148"/>
    </row>
    <row r="117" spans="1:25" s="166" customFormat="1" ht="18" customHeight="1" x14ac:dyDescent="0.25">
      <c r="A117" s="157"/>
      <c r="B117" s="158" t="s">
        <v>258</v>
      </c>
      <c r="C117" s="159">
        <v>22800000</v>
      </c>
      <c r="D117" s="159" t="s">
        <v>15</v>
      </c>
      <c r="E117" s="160"/>
      <c r="F117" s="161" t="s">
        <v>92</v>
      </c>
      <c r="G117" s="162" t="s">
        <v>259</v>
      </c>
      <c r="H117" s="163">
        <v>43034</v>
      </c>
      <c r="I117" s="163">
        <v>43059</v>
      </c>
      <c r="J117" s="168">
        <v>43100</v>
      </c>
      <c r="K117" s="157">
        <v>106</v>
      </c>
      <c r="L117" s="164">
        <f t="shared" si="1"/>
        <v>0</v>
      </c>
      <c r="M117" s="165"/>
      <c r="N117" s="165"/>
      <c r="O117" s="165"/>
      <c r="P117" s="351">
        <v>106</v>
      </c>
      <c r="Q117" s="352"/>
      <c r="R117" s="165"/>
      <c r="S117" s="165"/>
      <c r="T117" s="165"/>
      <c r="U117" s="165"/>
      <c r="V117" s="165"/>
      <c r="W117" s="212"/>
      <c r="X117" s="212"/>
      <c r="Y117" s="165"/>
    </row>
    <row r="118" spans="1:25" s="166" customFormat="1" ht="18" customHeight="1" x14ac:dyDescent="0.25">
      <c r="A118" s="307"/>
      <c r="B118" s="319" t="s">
        <v>260</v>
      </c>
      <c r="C118" s="159">
        <v>31200000</v>
      </c>
      <c r="D118" s="322" t="s">
        <v>15</v>
      </c>
      <c r="E118" s="322"/>
      <c r="F118" s="325" t="s">
        <v>261</v>
      </c>
      <c r="G118" s="307" t="s">
        <v>262</v>
      </c>
      <c r="H118" s="310">
        <v>43034</v>
      </c>
      <c r="I118" s="310">
        <v>42991</v>
      </c>
      <c r="J118" s="310">
        <v>43100</v>
      </c>
      <c r="K118" s="307">
        <v>304</v>
      </c>
      <c r="L118" s="316">
        <f t="shared" si="1"/>
        <v>0</v>
      </c>
      <c r="M118" s="316"/>
      <c r="N118" s="165"/>
      <c r="O118" s="165"/>
      <c r="P118" s="260">
        <v>304</v>
      </c>
      <c r="Q118" s="261"/>
      <c r="R118" s="165"/>
      <c r="S118" s="165"/>
      <c r="T118" s="165"/>
      <c r="U118" s="165"/>
      <c r="V118" s="165"/>
      <c r="W118" s="212"/>
      <c r="X118" s="212"/>
      <c r="Y118" s="165"/>
    </row>
    <row r="119" spans="1:25" s="166" customFormat="1" ht="18" customHeight="1" x14ac:dyDescent="0.25">
      <c r="A119" s="308"/>
      <c r="B119" s="320"/>
      <c r="C119" s="159">
        <v>31500000</v>
      </c>
      <c r="D119" s="323"/>
      <c r="E119" s="323"/>
      <c r="F119" s="326"/>
      <c r="G119" s="308"/>
      <c r="H119" s="311"/>
      <c r="I119" s="311"/>
      <c r="J119" s="311"/>
      <c r="K119" s="308"/>
      <c r="L119" s="317"/>
      <c r="M119" s="317"/>
      <c r="N119" s="165"/>
      <c r="O119" s="165"/>
      <c r="P119" s="262"/>
      <c r="Q119" s="263"/>
      <c r="R119" s="165"/>
      <c r="S119" s="165"/>
      <c r="T119" s="165"/>
      <c r="U119" s="165"/>
      <c r="V119" s="165"/>
      <c r="W119" s="212"/>
      <c r="X119" s="212"/>
      <c r="Y119" s="165"/>
    </row>
    <row r="120" spans="1:25" s="166" customFormat="1" ht="18" customHeight="1" x14ac:dyDescent="0.25">
      <c r="A120" s="309"/>
      <c r="B120" s="321"/>
      <c r="C120" s="159">
        <v>31600000</v>
      </c>
      <c r="D120" s="324"/>
      <c r="E120" s="324"/>
      <c r="F120" s="327"/>
      <c r="G120" s="309"/>
      <c r="H120" s="312"/>
      <c r="I120" s="312"/>
      <c r="J120" s="312"/>
      <c r="K120" s="309"/>
      <c r="L120" s="318"/>
      <c r="M120" s="318"/>
      <c r="N120" s="165"/>
      <c r="O120" s="165"/>
      <c r="P120" s="264"/>
      <c r="Q120" s="265"/>
      <c r="R120" s="165"/>
      <c r="S120" s="165"/>
      <c r="T120" s="165"/>
      <c r="U120" s="165"/>
      <c r="V120" s="165"/>
      <c r="W120" s="212"/>
      <c r="X120" s="212"/>
      <c r="Y120" s="165"/>
    </row>
    <row r="121" spans="1:25" s="166" customFormat="1" ht="30.75" customHeight="1" x14ac:dyDescent="0.25">
      <c r="A121" s="157"/>
      <c r="B121" s="158" t="s">
        <v>263</v>
      </c>
      <c r="C121" s="159">
        <v>50312000</v>
      </c>
      <c r="D121" s="159" t="s">
        <v>15</v>
      </c>
      <c r="E121" s="160"/>
      <c r="F121" s="161" t="s">
        <v>264</v>
      </c>
      <c r="G121" s="162" t="s">
        <v>265</v>
      </c>
      <c r="H121" s="163">
        <v>43034</v>
      </c>
      <c r="I121" s="163">
        <v>43100</v>
      </c>
      <c r="J121" s="163">
        <v>42766</v>
      </c>
      <c r="K121" s="157">
        <v>500</v>
      </c>
      <c r="L121" s="164">
        <f t="shared" si="1"/>
        <v>0</v>
      </c>
      <c r="M121" s="165"/>
      <c r="N121" s="165"/>
      <c r="O121" s="165"/>
      <c r="P121" s="351">
        <v>500</v>
      </c>
      <c r="Q121" s="352"/>
      <c r="R121" s="165"/>
      <c r="S121" s="165"/>
      <c r="T121" s="165"/>
      <c r="U121" s="165"/>
      <c r="V121" s="165"/>
      <c r="W121" s="212"/>
      <c r="X121" s="212"/>
      <c r="Y121" s="165"/>
    </row>
    <row r="122" spans="1:25" s="166" customFormat="1" ht="18" customHeight="1" x14ac:dyDescent="0.25">
      <c r="A122" s="307"/>
      <c r="B122" s="319" t="s">
        <v>37</v>
      </c>
      <c r="C122" s="159">
        <v>15800000</v>
      </c>
      <c r="D122" s="322" t="s">
        <v>15</v>
      </c>
      <c r="E122" s="322"/>
      <c r="F122" s="325" t="s">
        <v>38</v>
      </c>
      <c r="G122" s="307" t="s">
        <v>267</v>
      </c>
      <c r="H122" s="310">
        <v>43046</v>
      </c>
      <c r="I122" s="310">
        <v>43049</v>
      </c>
      <c r="J122" s="310">
        <v>43100</v>
      </c>
      <c r="K122" s="313">
        <v>420.3</v>
      </c>
      <c r="L122" s="316">
        <f>K122-M122</f>
        <v>420.3</v>
      </c>
      <c r="M122" s="316"/>
      <c r="N122" s="165"/>
      <c r="O122" s="165"/>
      <c r="P122" s="260">
        <v>420.3</v>
      </c>
      <c r="Q122" s="261"/>
      <c r="R122" s="165"/>
      <c r="S122" s="165"/>
      <c r="T122" s="165"/>
      <c r="U122" s="165"/>
      <c r="V122" s="165"/>
      <c r="W122" s="212"/>
      <c r="X122" s="212"/>
      <c r="Y122" s="165"/>
    </row>
    <row r="123" spans="1:25" s="166" customFormat="1" ht="18" customHeight="1" x14ac:dyDescent="0.25">
      <c r="A123" s="308"/>
      <c r="B123" s="320"/>
      <c r="C123" s="159">
        <v>15900000</v>
      </c>
      <c r="D123" s="323"/>
      <c r="E123" s="323"/>
      <c r="F123" s="326"/>
      <c r="G123" s="308"/>
      <c r="H123" s="311"/>
      <c r="I123" s="311"/>
      <c r="J123" s="311"/>
      <c r="K123" s="314"/>
      <c r="L123" s="317"/>
      <c r="M123" s="317"/>
      <c r="N123" s="165"/>
      <c r="O123" s="165"/>
      <c r="P123" s="262"/>
      <c r="Q123" s="263"/>
      <c r="R123" s="165"/>
      <c r="S123" s="165"/>
      <c r="T123" s="165"/>
      <c r="U123" s="165"/>
      <c r="V123" s="165"/>
      <c r="W123" s="212"/>
      <c r="X123" s="212"/>
      <c r="Y123" s="165"/>
    </row>
    <row r="124" spans="1:25" s="166" customFormat="1" ht="18" customHeight="1" x14ac:dyDescent="0.25">
      <c r="A124" s="309"/>
      <c r="B124" s="321"/>
      <c r="C124" s="159">
        <v>41110000</v>
      </c>
      <c r="D124" s="324"/>
      <c r="E124" s="324"/>
      <c r="F124" s="327"/>
      <c r="G124" s="309"/>
      <c r="H124" s="312"/>
      <c r="I124" s="312"/>
      <c r="J124" s="312"/>
      <c r="K124" s="315"/>
      <c r="L124" s="318"/>
      <c r="M124" s="318"/>
      <c r="N124" s="165"/>
      <c r="O124" s="165"/>
      <c r="P124" s="264"/>
      <c r="Q124" s="265"/>
      <c r="R124" s="165"/>
      <c r="S124" s="165"/>
      <c r="T124" s="165"/>
      <c r="U124" s="165"/>
      <c r="V124" s="165"/>
      <c r="W124" s="212"/>
      <c r="X124" s="212"/>
      <c r="Y124" s="165"/>
    </row>
    <row r="125" spans="1:25" s="166" customFormat="1" ht="24" customHeight="1" x14ac:dyDescent="0.25">
      <c r="A125" s="157"/>
      <c r="B125" s="158" t="s">
        <v>159</v>
      </c>
      <c r="C125" s="159">
        <v>15900000</v>
      </c>
      <c r="D125" s="159" t="s">
        <v>15</v>
      </c>
      <c r="E125" s="160"/>
      <c r="F125" s="161" t="s">
        <v>161</v>
      </c>
      <c r="G125" s="162" t="s">
        <v>268</v>
      </c>
      <c r="H125" s="163">
        <v>43046</v>
      </c>
      <c r="I125" s="163">
        <v>43047</v>
      </c>
      <c r="J125" s="163">
        <v>43100</v>
      </c>
      <c r="K125" s="157">
        <v>42</v>
      </c>
      <c r="L125" s="164">
        <f t="shared" si="1"/>
        <v>0</v>
      </c>
      <c r="M125" s="165"/>
      <c r="N125" s="165"/>
      <c r="O125" s="165"/>
      <c r="P125" s="351">
        <v>42</v>
      </c>
      <c r="Q125" s="352"/>
      <c r="R125" s="165"/>
      <c r="S125" s="165"/>
      <c r="T125" s="165"/>
      <c r="U125" s="165"/>
      <c r="V125" s="165"/>
      <c r="W125" s="212"/>
      <c r="X125" s="212"/>
      <c r="Y125" s="165"/>
    </row>
    <row r="126" spans="1:25" s="166" customFormat="1" ht="26.25" customHeight="1" x14ac:dyDescent="0.25">
      <c r="A126" s="157"/>
      <c r="B126" s="158" t="s">
        <v>269</v>
      </c>
      <c r="C126" s="159">
        <v>18530000</v>
      </c>
      <c r="D126" s="159" t="s">
        <v>15</v>
      </c>
      <c r="E126" s="160"/>
      <c r="F126" s="167" t="s">
        <v>79</v>
      </c>
      <c r="G126" s="162" t="s">
        <v>270</v>
      </c>
      <c r="H126" s="163">
        <v>43046</v>
      </c>
      <c r="I126" s="163">
        <v>43047</v>
      </c>
      <c r="J126" s="163">
        <v>43100</v>
      </c>
      <c r="K126" s="157">
        <v>30</v>
      </c>
      <c r="L126" s="164">
        <f t="shared" si="1"/>
        <v>0</v>
      </c>
      <c r="M126" s="165"/>
      <c r="N126" s="165"/>
      <c r="O126" s="165"/>
      <c r="P126" s="351">
        <v>30</v>
      </c>
      <c r="Q126" s="352"/>
      <c r="R126" s="165"/>
      <c r="S126" s="165"/>
      <c r="T126" s="165"/>
      <c r="U126" s="165"/>
      <c r="V126" s="165"/>
      <c r="W126" s="212"/>
      <c r="X126" s="212"/>
      <c r="Y126" s="165"/>
    </row>
    <row r="127" spans="1:25" s="121" customFormat="1" ht="21.75" customHeight="1" x14ac:dyDescent="0.25">
      <c r="A127" s="66"/>
      <c r="B127" s="138" t="s">
        <v>271</v>
      </c>
      <c r="C127" s="29">
        <v>9200000</v>
      </c>
      <c r="D127" s="120" t="s">
        <v>15</v>
      </c>
      <c r="E127" s="65"/>
      <c r="F127" s="68" t="s">
        <v>272</v>
      </c>
      <c r="G127" s="37" t="s">
        <v>273</v>
      </c>
      <c r="H127" s="67">
        <v>43048</v>
      </c>
      <c r="I127" s="67">
        <v>43100</v>
      </c>
      <c r="J127" s="67">
        <v>42766</v>
      </c>
      <c r="K127" s="66">
        <v>500</v>
      </c>
      <c r="L127" s="156">
        <f t="shared" si="1"/>
        <v>0</v>
      </c>
      <c r="M127" s="71"/>
      <c r="N127" s="130"/>
      <c r="O127" s="130"/>
      <c r="P127" s="351">
        <v>500</v>
      </c>
      <c r="Q127" s="352"/>
      <c r="R127" s="130"/>
      <c r="S127" s="130"/>
      <c r="T127" s="130"/>
      <c r="U127" s="130"/>
      <c r="V127" s="130"/>
      <c r="W127" s="213"/>
      <c r="X127" s="213"/>
      <c r="Y127" s="130"/>
    </row>
    <row r="128" spans="1:25" s="166" customFormat="1" ht="22.5" customHeight="1" x14ac:dyDescent="0.25">
      <c r="A128" s="197"/>
      <c r="B128" s="201" t="s">
        <v>274</v>
      </c>
      <c r="C128" s="159">
        <v>18934000</v>
      </c>
      <c r="D128" s="159" t="s">
        <v>15</v>
      </c>
      <c r="E128" s="198"/>
      <c r="F128" s="202" t="s">
        <v>275</v>
      </c>
      <c r="G128" s="162" t="s">
        <v>276</v>
      </c>
      <c r="H128" s="203">
        <v>43053</v>
      </c>
      <c r="I128" s="203">
        <v>43069</v>
      </c>
      <c r="J128" s="203">
        <v>43100</v>
      </c>
      <c r="K128" s="197">
        <v>255</v>
      </c>
      <c r="L128" s="199">
        <f t="shared" si="1"/>
        <v>0</v>
      </c>
      <c r="M128" s="200"/>
      <c r="N128" s="200"/>
      <c r="O128" s="200"/>
      <c r="P128" s="351">
        <v>255</v>
      </c>
      <c r="Q128" s="352"/>
      <c r="R128" s="200"/>
      <c r="S128" s="200"/>
      <c r="T128" s="200"/>
      <c r="U128" s="200"/>
      <c r="V128" s="200"/>
      <c r="W128" s="212"/>
      <c r="X128" s="212"/>
      <c r="Y128" s="200"/>
    </row>
    <row r="129" spans="1:25" s="166" customFormat="1" ht="28.5" customHeight="1" x14ac:dyDescent="0.25">
      <c r="A129" s="157"/>
      <c r="B129" s="158" t="s">
        <v>277</v>
      </c>
      <c r="C129" s="159">
        <v>50112000</v>
      </c>
      <c r="D129" s="159" t="s">
        <v>15</v>
      </c>
      <c r="E129" s="160"/>
      <c r="F129" s="161" t="s">
        <v>278</v>
      </c>
      <c r="G129" s="162" t="s">
        <v>279</v>
      </c>
      <c r="H129" s="163">
        <v>43056</v>
      </c>
      <c r="I129" s="163">
        <v>43059</v>
      </c>
      <c r="J129" s="163">
        <v>43100</v>
      </c>
      <c r="K129" s="157">
        <v>96</v>
      </c>
      <c r="L129" s="164">
        <f t="shared" si="1"/>
        <v>0</v>
      </c>
      <c r="M129" s="165"/>
      <c r="N129" s="165"/>
      <c r="O129" s="165"/>
      <c r="P129" s="351">
        <v>96</v>
      </c>
      <c r="Q129" s="352"/>
      <c r="R129" s="165"/>
      <c r="S129" s="165"/>
      <c r="T129" s="165"/>
      <c r="U129" s="165"/>
      <c r="V129" s="165"/>
      <c r="W129" s="212"/>
      <c r="X129" s="212"/>
      <c r="Y129" s="165"/>
    </row>
    <row r="130" spans="1:25" s="121" customFormat="1" ht="18" customHeight="1" x14ac:dyDescent="0.25">
      <c r="A130" s="251"/>
      <c r="B130" s="330" t="s">
        <v>277</v>
      </c>
      <c r="C130" s="159">
        <v>9200000</v>
      </c>
      <c r="D130" s="322" t="s">
        <v>15</v>
      </c>
      <c r="E130" s="322"/>
      <c r="F130" s="332" t="s">
        <v>280</v>
      </c>
      <c r="G130" s="307" t="s">
        <v>281</v>
      </c>
      <c r="H130" s="310">
        <v>43066</v>
      </c>
      <c r="I130" s="310">
        <v>43069</v>
      </c>
      <c r="J130" s="310">
        <v>43100</v>
      </c>
      <c r="K130" s="307">
        <v>110</v>
      </c>
      <c r="L130" s="316">
        <f t="shared" si="1"/>
        <v>0</v>
      </c>
      <c r="M130" s="316"/>
      <c r="N130" s="130"/>
      <c r="O130" s="130"/>
      <c r="P130" s="260">
        <v>110</v>
      </c>
      <c r="Q130" s="261"/>
      <c r="R130" s="130"/>
      <c r="S130" s="130"/>
      <c r="T130" s="130"/>
      <c r="U130" s="130"/>
      <c r="V130" s="130"/>
      <c r="W130" s="213"/>
      <c r="X130" s="213"/>
      <c r="Y130" s="130"/>
    </row>
    <row r="131" spans="1:25" s="121" customFormat="1" ht="18" customHeight="1" x14ac:dyDescent="0.25">
      <c r="A131" s="253"/>
      <c r="B131" s="331"/>
      <c r="C131" s="159">
        <v>50112000</v>
      </c>
      <c r="D131" s="324"/>
      <c r="E131" s="324"/>
      <c r="F131" s="333"/>
      <c r="G131" s="309"/>
      <c r="H131" s="312"/>
      <c r="I131" s="312"/>
      <c r="J131" s="312"/>
      <c r="K131" s="309"/>
      <c r="L131" s="318"/>
      <c r="M131" s="318"/>
      <c r="N131" s="130"/>
      <c r="O131" s="130"/>
      <c r="P131" s="264"/>
      <c r="Q131" s="265"/>
      <c r="R131" s="130"/>
      <c r="S131" s="130"/>
      <c r="T131" s="130"/>
      <c r="U131" s="130"/>
      <c r="V131" s="130"/>
      <c r="W131" s="213"/>
      <c r="X131" s="213"/>
      <c r="Y131" s="130"/>
    </row>
    <row r="132" spans="1:25" s="121" customFormat="1" ht="18" customHeight="1" x14ac:dyDescent="0.25">
      <c r="A132" s="66"/>
      <c r="B132" s="334" t="s">
        <v>37</v>
      </c>
      <c r="C132" s="120">
        <v>15800000</v>
      </c>
      <c r="D132" s="337" t="s">
        <v>15</v>
      </c>
      <c r="E132" s="337"/>
      <c r="F132" s="340" t="s">
        <v>237</v>
      </c>
      <c r="G132" s="281" t="s">
        <v>282</v>
      </c>
      <c r="H132" s="344">
        <v>43069</v>
      </c>
      <c r="I132" s="344">
        <v>43070</v>
      </c>
      <c r="J132" s="344">
        <v>43100</v>
      </c>
      <c r="K132" s="281">
        <v>88.74</v>
      </c>
      <c r="L132" s="254">
        <f t="shared" si="1"/>
        <v>0</v>
      </c>
      <c r="M132" s="236"/>
      <c r="N132" s="130"/>
      <c r="O132" s="130"/>
      <c r="P132" s="260">
        <v>88.74</v>
      </c>
      <c r="Q132" s="261"/>
      <c r="R132" s="130"/>
      <c r="S132" s="130"/>
      <c r="T132" s="130"/>
      <c r="U132" s="130"/>
      <c r="V132" s="130"/>
      <c r="W132" s="213"/>
      <c r="X132" s="213"/>
      <c r="Y132" s="130"/>
    </row>
    <row r="133" spans="1:25" s="121" customFormat="1" ht="18" customHeight="1" x14ac:dyDescent="0.25">
      <c r="A133" s="66"/>
      <c r="B133" s="335"/>
      <c r="C133" s="120">
        <v>3200000</v>
      </c>
      <c r="D133" s="338"/>
      <c r="E133" s="338"/>
      <c r="F133" s="341"/>
      <c r="G133" s="343"/>
      <c r="H133" s="345"/>
      <c r="I133" s="345"/>
      <c r="J133" s="345"/>
      <c r="K133" s="343"/>
      <c r="L133" s="255"/>
      <c r="M133" s="237"/>
      <c r="N133" s="130"/>
      <c r="O133" s="130"/>
      <c r="P133" s="262"/>
      <c r="Q133" s="263"/>
      <c r="R133" s="130"/>
      <c r="S133" s="130"/>
      <c r="T133" s="130"/>
      <c r="U133" s="130"/>
      <c r="V133" s="130"/>
      <c r="W133" s="213"/>
      <c r="X133" s="213"/>
      <c r="Y133" s="130"/>
    </row>
    <row r="134" spans="1:25" s="121" customFormat="1" ht="18" customHeight="1" x14ac:dyDescent="0.25">
      <c r="A134" s="66"/>
      <c r="B134" s="336"/>
      <c r="C134" s="120">
        <v>15321000</v>
      </c>
      <c r="D134" s="339"/>
      <c r="E134" s="339"/>
      <c r="F134" s="342"/>
      <c r="G134" s="282"/>
      <c r="H134" s="346"/>
      <c r="I134" s="346"/>
      <c r="J134" s="346"/>
      <c r="K134" s="282"/>
      <c r="L134" s="256"/>
      <c r="M134" s="238"/>
      <c r="N134" s="130"/>
      <c r="O134" s="130"/>
      <c r="P134" s="264"/>
      <c r="Q134" s="265"/>
      <c r="R134" s="130"/>
      <c r="S134" s="130"/>
      <c r="T134" s="130"/>
      <c r="U134" s="130"/>
      <c r="V134" s="130"/>
      <c r="W134" s="213"/>
      <c r="X134" s="213"/>
      <c r="Y134" s="130"/>
    </row>
    <row r="135" spans="1:25" s="89" customFormat="1" ht="18" customHeight="1" x14ac:dyDescent="0.25">
      <c r="A135" s="209"/>
      <c r="B135" s="266" t="s">
        <v>37</v>
      </c>
      <c r="C135" s="86">
        <v>15800000</v>
      </c>
      <c r="D135" s="239" t="s">
        <v>15</v>
      </c>
      <c r="E135" s="239"/>
      <c r="F135" s="242" t="s">
        <v>38</v>
      </c>
      <c r="G135" s="245" t="s">
        <v>283</v>
      </c>
      <c r="H135" s="248">
        <v>43074</v>
      </c>
      <c r="I135" s="248">
        <v>43080</v>
      </c>
      <c r="J135" s="248">
        <v>43131</v>
      </c>
      <c r="K135" s="269">
        <v>408.2</v>
      </c>
      <c r="L135" s="257">
        <f t="shared" si="1"/>
        <v>0</v>
      </c>
      <c r="M135" s="257"/>
      <c r="N135" s="207"/>
      <c r="O135" s="207"/>
      <c r="P135" s="260">
        <v>408.2</v>
      </c>
      <c r="Q135" s="261"/>
      <c r="R135" s="207"/>
      <c r="S135" s="207"/>
      <c r="T135" s="207"/>
      <c r="U135" s="207"/>
      <c r="V135" s="207"/>
      <c r="W135" s="207"/>
      <c r="X135" s="207"/>
      <c r="Y135" s="207"/>
    </row>
    <row r="136" spans="1:25" s="89" customFormat="1" ht="18" customHeight="1" x14ac:dyDescent="0.25">
      <c r="A136" s="209"/>
      <c r="B136" s="268"/>
      <c r="C136" s="86">
        <v>15900000</v>
      </c>
      <c r="D136" s="240"/>
      <c r="E136" s="240"/>
      <c r="F136" s="243"/>
      <c r="G136" s="246"/>
      <c r="H136" s="249"/>
      <c r="I136" s="249"/>
      <c r="J136" s="249"/>
      <c r="K136" s="270"/>
      <c r="L136" s="258"/>
      <c r="M136" s="258"/>
      <c r="N136" s="207"/>
      <c r="O136" s="207"/>
      <c r="P136" s="262"/>
      <c r="Q136" s="263"/>
      <c r="R136" s="207"/>
      <c r="S136" s="207"/>
      <c r="T136" s="207"/>
      <c r="U136" s="207"/>
      <c r="V136" s="207"/>
      <c r="W136" s="207"/>
      <c r="X136" s="207"/>
      <c r="Y136" s="207"/>
    </row>
    <row r="137" spans="1:25" s="89" customFormat="1" ht="18" customHeight="1" x14ac:dyDescent="0.25">
      <c r="A137" s="209"/>
      <c r="B137" s="267"/>
      <c r="C137" s="86">
        <v>41110000</v>
      </c>
      <c r="D137" s="241"/>
      <c r="E137" s="241"/>
      <c r="F137" s="244"/>
      <c r="G137" s="247"/>
      <c r="H137" s="250"/>
      <c r="I137" s="250"/>
      <c r="J137" s="250"/>
      <c r="K137" s="271"/>
      <c r="L137" s="259"/>
      <c r="M137" s="259"/>
      <c r="N137" s="207"/>
      <c r="O137" s="207"/>
      <c r="P137" s="264"/>
      <c r="Q137" s="265"/>
      <c r="R137" s="207"/>
      <c r="S137" s="207"/>
      <c r="T137" s="207"/>
      <c r="U137" s="207"/>
      <c r="V137" s="207"/>
      <c r="W137" s="207"/>
      <c r="X137" s="207"/>
      <c r="Y137" s="207"/>
    </row>
    <row r="138" spans="1:25" s="121" customFormat="1" ht="18" customHeight="1" x14ac:dyDescent="0.25">
      <c r="A138" s="66"/>
      <c r="B138" s="138"/>
      <c r="C138" s="29">
        <v>3432000</v>
      </c>
      <c r="D138" s="159" t="s">
        <v>15</v>
      </c>
      <c r="E138" s="65"/>
      <c r="F138" s="68" t="s">
        <v>285</v>
      </c>
      <c r="G138" s="66" t="s">
        <v>284</v>
      </c>
      <c r="H138" s="228">
        <v>43080</v>
      </c>
      <c r="I138" s="228">
        <v>43089</v>
      </c>
      <c r="J138" s="228">
        <v>43131</v>
      </c>
      <c r="K138" s="227">
        <v>120</v>
      </c>
      <c r="L138" s="156">
        <f t="shared" si="1"/>
        <v>0</v>
      </c>
      <c r="M138" s="71"/>
      <c r="N138" s="130"/>
      <c r="O138" s="130"/>
      <c r="P138" s="351">
        <v>120</v>
      </c>
      <c r="Q138" s="352"/>
      <c r="R138" s="130"/>
      <c r="S138" s="130"/>
      <c r="T138" s="130"/>
      <c r="U138" s="130"/>
      <c r="V138" s="130"/>
      <c r="W138" s="213"/>
      <c r="X138" s="213"/>
      <c r="Y138" s="130"/>
    </row>
    <row r="139" spans="1:25" s="121" customFormat="1" ht="18" customHeight="1" x14ac:dyDescent="0.25">
      <c r="A139" s="66"/>
      <c r="B139" s="138"/>
      <c r="C139" s="86">
        <v>15800000</v>
      </c>
      <c r="D139" s="239" t="s">
        <v>15</v>
      </c>
      <c r="E139" s="239"/>
      <c r="F139" s="242" t="s">
        <v>237</v>
      </c>
      <c r="G139" s="245" t="s">
        <v>286</v>
      </c>
      <c r="H139" s="248">
        <v>43087</v>
      </c>
      <c r="I139" s="248">
        <v>43089</v>
      </c>
      <c r="J139" s="248">
        <v>43131</v>
      </c>
      <c r="K139" s="251">
        <v>137.08000000000001</v>
      </c>
      <c r="L139" s="254">
        <f t="shared" si="1"/>
        <v>0</v>
      </c>
      <c r="M139" s="236"/>
      <c r="N139" s="130"/>
      <c r="O139" s="130"/>
      <c r="P139" s="260">
        <v>137.08000000000001</v>
      </c>
      <c r="Q139" s="261"/>
      <c r="R139" s="130"/>
      <c r="S139" s="130"/>
      <c r="T139" s="130"/>
      <c r="U139" s="130"/>
      <c r="V139" s="130"/>
      <c r="W139" s="213"/>
      <c r="X139" s="213"/>
      <c r="Y139" s="130"/>
    </row>
    <row r="140" spans="1:25" s="121" customFormat="1" ht="18" customHeight="1" x14ac:dyDescent="0.25">
      <c r="A140" s="66"/>
      <c r="B140" s="138"/>
      <c r="C140" s="86">
        <v>15900000</v>
      </c>
      <c r="D140" s="240"/>
      <c r="E140" s="240"/>
      <c r="F140" s="243"/>
      <c r="G140" s="246"/>
      <c r="H140" s="249"/>
      <c r="I140" s="249"/>
      <c r="J140" s="249"/>
      <c r="K140" s="252"/>
      <c r="L140" s="255"/>
      <c r="M140" s="237"/>
      <c r="N140" s="130"/>
      <c r="O140" s="130"/>
      <c r="P140" s="262"/>
      <c r="Q140" s="263"/>
      <c r="R140" s="130"/>
      <c r="S140" s="130"/>
      <c r="T140" s="130"/>
      <c r="U140" s="130"/>
      <c r="V140" s="130"/>
      <c r="W140" s="213"/>
      <c r="X140" s="213"/>
      <c r="Y140" s="130"/>
    </row>
    <row r="141" spans="1:25" s="121" customFormat="1" ht="18" customHeight="1" x14ac:dyDescent="0.25">
      <c r="A141" s="66"/>
      <c r="B141" s="138"/>
      <c r="C141" s="86">
        <v>15321000</v>
      </c>
      <c r="D141" s="241"/>
      <c r="E141" s="241"/>
      <c r="F141" s="244"/>
      <c r="G141" s="247"/>
      <c r="H141" s="250"/>
      <c r="I141" s="250"/>
      <c r="J141" s="250"/>
      <c r="K141" s="253"/>
      <c r="L141" s="256"/>
      <c r="M141" s="238"/>
      <c r="N141" s="130"/>
      <c r="O141" s="130"/>
      <c r="P141" s="264"/>
      <c r="Q141" s="265"/>
      <c r="R141" s="130"/>
      <c r="S141" s="130"/>
      <c r="T141" s="130"/>
      <c r="U141" s="130"/>
      <c r="V141" s="130"/>
      <c r="W141" s="213"/>
      <c r="X141" s="213"/>
      <c r="Y141" s="130"/>
    </row>
    <row r="142" spans="1:25" s="121" customFormat="1" ht="26.25" customHeight="1" x14ac:dyDescent="0.25">
      <c r="A142" s="229"/>
      <c r="B142" s="138"/>
      <c r="C142" s="29">
        <v>18530000</v>
      </c>
      <c r="D142" s="159" t="s">
        <v>15</v>
      </c>
      <c r="E142" s="65"/>
      <c r="F142" s="68" t="s">
        <v>287</v>
      </c>
      <c r="G142" s="229" t="s">
        <v>288</v>
      </c>
      <c r="H142" s="228">
        <v>43088</v>
      </c>
      <c r="I142" s="228">
        <v>43094</v>
      </c>
      <c r="J142" s="228">
        <v>43131</v>
      </c>
      <c r="K142" s="227">
        <v>1200</v>
      </c>
      <c r="L142" s="230">
        <f t="shared" ref="L142" si="3">K142-M142-N142-O142-P142-Q142-R142-S142-T142</f>
        <v>0</v>
      </c>
      <c r="M142" s="233"/>
      <c r="N142" s="232"/>
      <c r="O142" s="232"/>
      <c r="P142" s="351">
        <v>1200</v>
      </c>
      <c r="Q142" s="352"/>
      <c r="R142" s="232"/>
      <c r="S142" s="232"/>
      <c r="T142" s="232"/>
      <c r="U142" s="232"/>
      <c r="V142" s="232"/>
      <c r="W142" s="232"/>
      <c r="X142" s="232"/>
      <c r="Y142" s="232"/>
    </row>
    <row r="143" spans="1:25" s="121" customFormat="1" ht="25.5" customHeight="1" x14ac:dyDescent="0.25">
      <c r="A143" s="229"/>
      <c r="B143" s="138"/>
      <c r="C143" s="29">
        <v>18530000</v>
      </c>
      <c r="D143" s="159" t="s">
        <v>15</v>
      </c>
      <c r="E143" s="65"/>
      <c r="F143" s="68" t="s">
        <v>289</v>
      </c>
      <c r="G143" s="229" t="s">
        <v>290</v>
      </c>
      <c r="H143" s="228">
        <v>43088</v>
      </c>
      <c r="I143" s="228">
        <v>43094</v>
      </c>
      <c r="J143" s="228">
        <v>43131</v>
      </c>
      <c r="K143" s="227">
        <v>1782</v>
      </c>
      <c r="L143" s="230">
        <f t="shared" ref="L143" si="4">K143-M143-N143-O143-P143-Q143-R143-S143-T143</f>
        <v>0</v>
      </c>
      <c r="M143" s="233"/>
      <c r="N143" s="232"/>
      <c r="O143" s="232"/>
      <c r="P143" s="351">
        <v>1782</v>
      </c>
      <c r="Q143" s="352"/>
      <c r="R143" s="232"/>
      <c r="S143" s="232"/>
      <c r="T143" s="232"/>
      <c r="U143" s="232"/>
      <c r="V143" s="232"/>
      <c r="W143" s="232"/>
      <c r="X143" s="232"/>
      <c r="Y143" s="232"/>
    </row>
    <row r="144" spans="1:25" s="121" customFormat="1" ht="27.75" customHeight="1" x14ac:dyDescent="0.25">
      <c r="A144" s="229"/>
      <c r="B144" s="138"/>
      <c r="C144" s="29">
        <v>39298700</v>
      </c>
      <c r="D144" s="159" t="s">
        <v>15</v>
      </c>
      <c r="E144" s="65"/>
      <c r="F144" s="68" t="s">
        <v>292</v>
      </c>
      <c r="G144" s="229" t="s">
        <v>291</v>
      </c>
      <c r="H144" s="228">
        <v>43088</v>
      </c>
      <c r="I144" s="228">
        <v>43094</v>
      </c>
      <c r="J144" s="228">
        <v>43131</v>
      </c>
      <c r="K144" s="227">
        <v>1000</v>
      </c>
      <c r="L144" s="231">
        <f>K144-M144</f>
        <v>1000</v>
      </c>
      <c r="M144" s="233"/>
      <c r="N144" s="232"/>
      <c r="O144" s="232"/>
      <c r="P144" s="351">
        <v>1000</v>
      </c>
      <c r="Q144" s="352"/>
      <c r="R144" s="232"/>
      <c r="S144" s="232"/>
      <c r="T144" s="232"/>
      <c r="U144" s="232"/>
      <c r="V144" s="232"/>
      <c r="W144" s="232"/>
      <c r="X144" s="232"/>
      <c r="Y144" s="232"/>
    </row>
    <row r="145" spans="1:25" s="121" customFormat="1" ht="18" customHeight="1" x14ac:dyDescent="0.25">
      <c r="A145" s="229"/>
      <c r="B145" s="138"/>
      <c r="C145" s="86">
        <v>15800000</v>
      </c>
      <c r="D145" s="239" t="s">
        <v>15</v>
      </c>
      <c r="E145" s="239"/>
      <c r="F145" s="242" t="s">
        <v>237</v>
      </c>
      <c r="G145" s="245" t="s">
        <v>293</v>
      </c>
      <c r="H145" s="248">
        <v>43088</v>
      </c>
      <c r="I145" s="248">
        <v>43094</v>
      </c>
      <c r="J145" s="248">
        <v>43131</v>
      </c>
      <c r="K145" s="251">
        <v>1016.58</v>
      </c>
      <c r="L145" s="254">
        <f t="shared" ref="L145" si="5">K145-M145-N145-O145-P145-Q145-R145-S145-T145</f>
        <v>0</v>
      </c>
      <c r="M145" s="233"/>
      <c r="N145" s="232"/>
      <c r="O145" s="232"/>
      <c r="P145" s="260">
        <v>1016.58</v>
      </c>
      <c r="Q145" s="261"/>
      <c r="R145" s="232"/>
      <c r="S145" s="232"/>
      <c r="T145" s="232"/>
      <c r="U145" s="232"/>
      <c r="V145" s="232"/>
      <c r="W145" s="232"/>
      <c r="X145" s="232"/>
      <c r="Y145" s="232"/>
    </row>
    <row r="146" spans="1:25" s="121" customFormat="1" ht="18" customHeight="1" x14ac:dyDescent="0.25">
      <c r="A146" s="229"/>
      <c r="B146" s="138"/>
      <c r="C146" s="86">
        <v>15900000</v>
      </c>
      <c r="D146" s="240"/>
      <c r="E146" s="240"/>
      <c r="F146" s="243"/>
      <c r="G146" s="246"/>
      <c r="H146" s="249"/>
      <c r="I146" s="249"/>
      <c r="J146" s="249"/>
      <c r="K146" s="252"/>
      <c r="L146" s="255"/>
      <c r="M146" s="233"/>
      <c r="N146" s="232"/>
      <c r="O146" s="232"/>
      <c r="P146" s="262"/>
      <c r="Q146" s="263"/>
      <c r="R146" s="232"/>
      <c r="S146" s="232"/>
      <c r="T146" s="232"/>
      <c r="U146" s="232"/>
      <c r="V146" s="232"/>
      <c r="W146" s="232"/>
      <c r="X146" s="232"/>
      <c r="Y146" s="232"/>
    </row>
    <row r="147" spans="1:25" s="121" customFormat="1" ht="18" customHeight="1" x14ac:dyDescent="0.25">
      <c r="A147" s="229"/>
      <c r="B147" s="138"/>
      <c r="C147" s="86">
        <v>3200000</v>
      </c>
      <c r="D147" s="240"/>
      <c r="E147" s="240"/>
      <c r="F147" s="243"/>
      <c r="G147" s="246"/>
      <c r="H147" s="249"/>
      <c r="I147" s="249"/>
      <c r="J147" s="249"/>
      <c r="K147" s="252"/>
      <c r="L147" s="255"/>
      <c r="M147" s="233"/>
      <c r="N147" s="232"/>
      <c r="O147" s="232"/>
      <c r="P147" s="262"/>
      <c r="Q147" s="263"/>
      <c r="R147" s="232"/>
      <c r="S147" s="232"/>
      <c r="T147" s="232"/>
      <c r="U147" s="232"/>
      <c r="V147" s="232"/>
      <c r="W147" s="232"/>
      <c r="X147" s="232"/>
      <c r="Y147" s="232"/>
    </row>
    <row r="148" spans="1:25" s="121" customFormat="1" ht="18" customHeight="1" x14ac:dyDescent="0.25">
      <c r="A148" s="229"/>
      <c r="B148" s="138"/>
      <c r="C148" s="86">
        <v>15321000</v>
      </c>
      <c r="D148" s="241"/>
      <c r="E148" s="241"/>
      <c r="F148" s="244"/>
      <c r="G148" s="247"/>
      <c r="H148" s="250"/>
      <c r="I148" s="250"/>
      <c r="J148" s="250"/>
      <c r="K148" s="253"/>
      <c r="L148" s="256"/>
      <c r="M148" s="233"/>
      <c r="N148" s="232"/>
      <c r="O148" s="232"/>
      <c r="P148" s="264"/>
      <c r="Q148" s="265"/>
      <c r="R148" s="232"/>
      <c r="S148" s="232"/>
      <c r="T148" s="232"/>
      <c r="U148" s="232"/>
      <c r="V148" s="232"/>
      <c r="W148" s="232"/>
      <c r="X148" s="232"/>
      <c r="Y148" s="232"/>
    </row>
    <row r="149" spans="1:25" s="121" customFormat="1" ht="30.75" customHeight="1" x14ac:dyDescent="0.25">
      <c r="A149" s="229"/>
      <c r="B149" s="138"/>
      <c r="C149" s="29">
        <v>15800000</v>
      </c>
      <c r="D149" s="120" t="s">
        <v>15</v>
      </c>
      <c r="E149" s="65"/>
      <c r="F149" s="68" t="s">
        <v>294</v>
      </c>
      <c r="G149" s="229" t="s">
        <v>295</v>
      </c>
      <c r="H149" s="228">
        <v>43088</v>
      </c>
      <c r="I149" s="228">
        <v>43094</v>
      </c>
      <c r="J149" s="228">
        <v>43131</v>
      </c>
      <c r="K149" s="227">
        <v>1022.5</v>
      </c>
      <c r="L149" s="230">
        <f t="shared" ref="L149" si="6">K149-M149-N149-O149-P149-Q149-R149-S149-T149</f>
        <v>0</v>
      </c>
      <c r="M149" s="233"/>
      <c r="N149" s="232"/>
      <c r="O149" s="232"/>
      <c r="P149" s="351">
        <v>1022.5</v>
      </c>
      <c r="Q149" s="352"/>
      <c r="R149" s="232"/>
      <c r="S149" s="232"/>
      <c r="T149" s="232"/>
      <c r="U149" s="232"/>
      <c r="V149" s="232"/>
      <c r="W149" s="232"/>
      <c r="X149" s="232"/>
      <c r="Y149" s="232"/>
    </row>
    <row r="150" spans="1:25" s="121" customFormat="1" ht="32.25" customHeight="1" x14ac:dyDescent="0.25">
      <c r="A150" s="229"/>
      <c r="B150" s="138"/>
      <c r="C150" s="29">
        <v>2280000</v>
      </c>
      <c r="D150" s="120" t="s">
        <v>15</v>
      </c>
      <c r="E150" s="65"/>
      <c r="F150" s="68" t="s">
        <v>294</v>
      </c>
      <c r="G150" s="229" t="s">
        <v>296</v>
      </c>
      <c r="H150" s="228">
        <v>43088</v>
      </c>
      <c r="I150" s="228">
        <v>43096</v>
      </c>
      <c r="J150" s="228">
        <v>43131</v>
      </c>
      <c r="K150" s="227">
        <v>299.5</v>
      </c>
      <c r="L150" s="230">
        <f t="shared" ref="L150" si="7">K150-M150-N150-O150-P150-Q150-R150-S150-T150</f>
        <v>0</v>
      </c>
      <c r="M150" s="233"/>
      <c r="N150" s="232"/>
      <c r="O150" s="232"/>
      <c r="P150" s="351">
        <v>299.5</v>
      </c>
      <c r="Q150" s="352"/>
      <c r="R150" s="232"/>
      <c r="S150" s="232"/>
      <c r="T150" s="232"/>
      <c r="U150" s="232"/>
      <c r="V150" s="232"/>
      <c r="W150" s="232"/>
      <c r="X150" s="232"/>
      <c r="Y150" s="232"/>
    </row>
    <row r="151" spans="1:25" s="121" customFormat="1" ht="29.25" customHeight="1" x14ac:dyDescent="0.25">
      <c r="A151" s="229"/>
      <c r="B151" s="138"/>
      <c r="C151" s="29">
        <v>79200000</v>
      </c>
      <c r="D151" s="120" t="s">
        <v>15</v>
      </c>
      <c r="E151" s="65"/>
      <c r="F151" s="68" t="s">
        <v>297</v>
      </c>
      <c r="G151" s="229" t="s">
        <v>298</v>
      </c>
      <c r="H151" s="228">
        <v>43089</v>
      </c>
      <c r="I151" s="228">
        <v>43096</v>
      </c>
      <c r="J151" s="228">
        <v>43131</v>
      </c>
      <c r="K151" s="227">
        <v>100</v>
      </c>
      <c r="L151" s="173">
        <f t="shared" ref="L151" si="8">K151-M151-N151-O151-P151-Q151-R151-S151-T151</f>
        <v>0</v>
      </c>
      <c r="M151" s="233"/>
      <c r="N151" s="232"/>
      <c r="O151" s="232"/>
      <c r="P151" s="351">
        <v>100</v>
      </c>
      <c r="Q151" s="352"/>
      <c r="R151" s="232"/>
      <c r="S151" s="232"/>
      <c r="T151" s="232"/>
      <c r="U151" s="232"/>
      <c r="V151" s="232"/>
      <c r="W151" s="232"/>
      <c r="X151" s="232"/>
      <c r="Y151" s="232"/>
    </row>
    <row r="152" spans="1:25" s="121" customFormat="1" ht="18" customHeight="1" x14ac:dyDescent="0.25">
      <c r="A152" s="229"/>
      <c r="B152" s="138"/>
      <c r="C152" s="29">
        <v>18530000</v>
      </c>
      <c r="D152" s="120" t="s">
        <v>15</v>
      </c>
      <c r="E152" s="65"/>
      <c r="F152" s="68" t="s">
        <v>287</v>
      </c>
      <c r="G152" s="229" t="s">
        <v>299</v>
      </c>
      <c r="H152" s="228">
        <v>43090</v>
      </c>
      <c r="I152" s="228">
        <v>43094</v>
      </c>
      <c r="J152" s="228">
        <v>43131</v>
      </c>
      <c r="K152" s="227">
        <v>66</v>
      </c>
      <c r="L152" s="173">
        <f>K152-M152</f>
        <v>66</v>
      </c>
      <c r="M152" s="233"/>
      <c r="N152" s="232"/>
      <c r="O152" s="232"/>
      <c r="P152" s="351">
        <v>66</v>
      </c>
      <c r="Q152" s="352"/>
      <c r="R152" s="232"/>
      <c r="S152" s="232"/>
      <c r="T152" s="232"/>
      <c r="U152" s="232"/>
      <c r="V152" s="232"/>
      <c r="W152" s="232"/>
      <c r="X152" s="232"/>
      <c r="Y152" s="232"/>
    </row>
    <row r="153" spans="1:25" s="121" customFormat="1" ht="18" customHeight="1" x14ac:dyDescent="0.25">
      <c r="A153" s="229"/>
      <c r="B153" s="138"/>
      <c r="C153" s="29">
        <v>3222000</v>
      </c>
      <c r="D153" s="120" t="s">
        <v>15</v>
      </c>
      <c r="E153" s="65"/>
      <c r="F153" s="68" t="s">
        <v>300</v>
      </c>
      <c r="G153" s="229" t="s">
        <v>301</v>
      </c>
      <c r="H153" s="228">
        <v>43091</v>
      </c>
      <c r="I153" s="228">
        <v>43096</v>
      </c>
      <c r="J153" s="228">
        <v>43131</v>
      </c>
      <c r="K153" s="227">
        <v>105</v>
      </c>
      <c r="L153" s="173">
        <f>K153-M153</f>
        <v>105</v>
      </c>
      <c r="M153" s="233"/>
      <c r="N153" s="232"/>
      <c r="O153" s="232"/>
      <c r="P153" s="351">
        <v>105</v>
      </c>
      <c r="Q153" s="352"/>
      <c r="R153" s="232"/>
      <c r="S153" s="232"/>
      <c r="T153" s="232"/>
      <c r="U153" s="232"/>
      <c r="V153" s="232"/>
      <c r="W153" s="232"/>
      <c r="X153" s="232"/>
      <c r="Y153" s="232"/>
    </row>
    <row r="154" spans="1:25" s="121" customFormat="1" ht="18" customHeight="1" x14ac:dyDescent="0.25">
      <c r="A154" s="229"/>
      <c r="B154" s="138"/>
      <c r="C154" s="29">
        <v>22300000</v>
      </c>
      <c r="D154" s="120" t="s">
        <v>15</v>
      </c>
      <c r="E154" s="65"/>
      <c r="F154" s="68" t="s">
        <v>302</v>
      </c>
      <c r="G154" s="229" t="s">
        <v>303</v>
      </c>
      <c r="H154" s="228">
        <v>43094</v>
      </c>
      <c r="I154" s="228">
        <v>43096</v>
      </c>
      <c r="J154" s="228">
        <v>43131</v>
      </c>
      <c r="K154" s="227">
        <v>246</v>
      </c>
      <c r="L154" s="173">
        <f>K154-M154</f>
        <v>246</v>
      </c>
      <c r="M154" s="233"/>
      <c r="N154" s="232"/>
      <c r="O154" s="232"/>
      <c r="P154" s="351">
        <v>246</v>
      </c>
      <c r="Q154" s="352"/>
      <c r="R154" s="232"/>
      <c r="S154" s="232"/>
      <c r="T154" s="232"/>
      <c r="U154" s="232"/>
      <c r="V154" s="232"/>
      <c r="W154" s="232"/>
      <c r="X154" s="232"/>
      <c r="Y154" s="232"/>
    </row>
    <row r="155" spans="1:25" s="121" customFormat="1" ht="18" customHeight="1" x14ac:dyDescent="0.25">
      <c r="A155" s="229"/>
      <c r="B155" s="138"/>
      <c r="C155" s="29">
        <v>18500000</v>
      </c>
      <c r="D155" s="120" t="s">
        <v>15</v>
      </c>
      <c r="E155" s="65"/>
      <c r="F155" s="68" t="s">
        <v>304</v>
      </c>
      <c r="G155" s="229" t="s">
        <v>305</v>
      </c>
      <c r="H155" s="228">
        <v>43095</v>
      </c>
      <c r="I155" s="228">
        <v>43096</v>
      </c>
      <c r="J155" s="228">
        <v>43131</v>
      </c>
      <c r="K155" s="227">
        <v>61.82</v>
      </c>
      <c r="L155" s="173">
        <f>K155-M155</f>
        <v>61.82</v>
      </c>
      <c r="M155" s="233"/>
      <c r="N155" s="232"/>
      <c r="O155" s="232"/>
      <c r="P155" s="351">
        <v>61.82</v>
      </c>
      <c r="Q155" s="352"/>
      <c r="R155" s="232"/>
      <c r="S155" s="232"/>
      <c r="T155" s="232"/>
      <c r="U155" s="232"/>
      <c r="V155" s="232"/>
      <c r="W155" s="232"/>
      <c r="X155" s="232"/>
      <c r="Y155" s="232"/>
    </row>
    <row r="156" spans="1:25" s="121" customFormat="1" ht="18" customHeight="1" x14ac:dyDescent="0.25">
      <c r="A156" s="229"/>
      <c r="B156" s="138"/>
      <c r="C156" s="29"/>
      <c r="D156" s="234"/>
      <c r="E156" s="65"/>
      <c r="F156" s="68"/>
      <c r="G156" s="229"/>
      <c r="H156" s="228"/>
      <c r="I156" s="228"/>
      <c r="J156" s="228"/>
      <c r="K156" s="227"/>
      <c r="L156" s="173">
        <f t="shared" ref="L156:L158" si="9">K156-M156</f>
        <v>0</v>
      </c>
      <c r="M156" s="233"/>
      <c r="N156" s="232"/>
      <c r="O156" s="232"/>
      <c r="P156" s="351"/>
      <c r="Q156" s="352"/>
      <c r="R156" s="232"/>
      <c r="S156" s="232"/>
      <c r="T156" s="232"/>
      <c r="U156" s="232"/>
      <c r="V156" s="232"/>
      <c r="W156" s="232"/>
      <c r="X156" s="232"/>
      <c r="Y156" s="232"/>
    </row>
    <row r="157" spans="1:25" s="121" customFormat="1" ht="18" customHeight="1" x14ac:dyDescent="0.25">
      <c r="A157" s="66"/>
      <c r="B157" s="138"/>
      <c r="C157" s="29"/>
      <c r="D157" s="65"/>
      <c r="E157" s="65"/>
      <c r="F157" s="68"/>
      <c r="G157" s="66"/>
      <c r="H157" s="67"/>
      <c r="I157" s="67"/>
      <c r="J157" s="67"/>
      <c r="K157" s="66"/>
      <c r="L157" s="173">
        <f t="shared" si="9"/>
        <v>0</v>
      </c>
      <c r="M157" s="71"/>
      <c r="N157" s="130"/>
      <c r="O157" s="130"/>
      <c r="P157" s="351"/>
      <c r="Q157" s="352"/>
      <c r="R157" s="130"/>
      <c r="S157" s="130"/>
      <c r="T157" s="130"/>
      <c r="U157" s="130"/>
      <c r="V157" s="130"/>
      <c r="W157" s="213"/>
      <c r="X157" s="213"/>
      <c r="Y157" s="130"/>
    </row>
    <row r="158" spans="1:25" s="121" customFormat="1" ht="18" customHeight="1" x14ac:dyDescent="0.25">
      <c r="A158" s="66"/>
      <c r="B158" s="138"/>
      <c r="C158" s="29"/>
      <c r="D158" s="65"/>
      <c r="E158" s="65"/>
      <c r="F158" s="68"/>
      <c r="G158" s="66"/>
      <c r="H158" s="67"/>
      <c r="I158" s="67"/>
      <c r="J158" s="67"/>
      <c r="K158" s="66"/>
      <c r="L158" s="173">
        <f t="shared" si="9"/>
        <v>0</v>
      </c>
      <c r="M158" s="71"/>
      <c r="N158" s="130"/>
      <c r="O158" s="130"/>
      <c r="P158" s="351"/>
      <c r="Q158" s="352"/>
      <c r="R158" s="130"/>
      <c r="S158" s="130"/>
      <c r="T158" s="130"/>
      <c r="U158" s="130"/>
      <c r="V158" s="130"/>
      <c r="W158" s="213"/>
      <c r="X158" s="213"/>
      <c r="Y158" s="130"/>
    </row>
    <row r="159" spans="1:25" s="196" customFormat="1" ht="18" customHeight="1" x14ac:dyDescent="0.25">
      <c r="A159" s="188"/>
      <c r="B159" s="189"/>
      <c r="C159" s="190"/>
      <c r="D159" s="191"/>
      <c r="E159" s="191"/>
      <c r="F159" s="192"/>
      <c r="G159" s="188"/>
      <c r="H159" s="193"/>
      <c r="I159" s="193"/>
      <c r="J159" s="193"/>
      <c r="K159" s="188"/>
      <c r="L159" s="194"/>
      <c r="M159" s="195"/>
      <c r="N159" s="195"/>
      <c r="O159" s="195"/>
      <c r="P159" s="351"/>
      <c r="Q159" s="352"/>
      <c r="R159" s="195"/>
      <c r="S159" s="195"/>
      <c r="T159" s="195"/>
      <c r="U159" s="195"/>
      <c r="V159" s="195"/>
      <c r="W159" s="195"/>
      <c r="X159" s="195"/>
      <c r="Y159" s="195"/>
    </row>
    <row r="160" spans="1:25" s="41" customFormat="1" ht="18.75" customHeight="1" x14ac:dyDescent="0.25">
      <c r="A160" s="64"/>
      <c r="B160" s="298" t="s">
        <v>46</v>
      </c>
      <c r="C160" s="299"/>
      <c r="D160" s="299"/>
      <c r="E160" s="299"/>
      <c r="F160" s="299"/>
      <c r="G160" s="299"/>
      <c r="H160" s="299"/>
      <c r="I160" s="299"/>
      <c r="J160" s="299"/>
      <c r="K160" s="300"/>
      <c r="L160" s="186" t="s">
        <v>257</v>
      </c>
      <c r="M160" s="36"/>
      <c r="N160" s="36"/>
      <c r="O160" s="36"/>
      <c r="P160" s="351"/>
      <c r="Q160" s="352"/>
      <c r="R160" s="36"/>
      <c r="S160" s="36"/>
      <c r="T160" s="36"/>
      <c r="U160" s="36"/>
      <c r="V160" s="36"/>
      <c r="W160" s="36"/>
      <c r="X160" s="36"/>
      <c r="Y160" s="36"/>
    </row>
    <row r="161" spans="1:25" s="41" customFormat="1" ht="26.25" customHeight="1" x14ac:dyDescent="0.25">
      <c r="A161" s="42">
        <v>1</v>
      </c>
      <c r="B161" s="131" t="s">
        <v>20</v>
      </c>
      <c r="C161" s="42" t="s">
        <v>95</v>
      </c>
      <c r="D161" s="29"/>
      <c r="E161" s="29"/>
      <c r="F161" s="70" t="s">
        <v>70</v>
      </c>
      <c r="G161" s="42">
        <v>323</v>
      </c>
      <c r="H161" s="43">
        <v>42733</v>
      </c>
      <c r="I161" s="43">
        <v>43100</v>
      </c>
      <c r="J161" s="43">
        <v>43131</v>
      </c>
      <c r="K161" s="84">
        <v>45754.2</v>
      </c>
      <c r="L161" s="186">
        <f>K161-M161-N161-O161-P161-Q161-R161-S161-T161-U161-V161-Y161-AA161-AB161</f>
        <v>5853.9399999999951</v>
      </c>
      <c r="M161" s="36"/>
      <c r="N161" s="36"/>
      <c r="O161" s="36"/>
      <c r="P161" s="351">
        <v>39900.26</v>
      </c>
      <c r="Q161" s="352"/>
      <c r="R161" s="36"/>
      <c r="S161" s="36"/>
      <c r="T161" s="36"/>
      <c r="U161" s="36"/>
      <c r="V161" s="36"/>
      <c r="W161" s="36"/>
      <c r="X161" s="36"/>
      <c r="Y161" s="36"/>
    </row>
    <row r="162" spans="1:25" s="94" customFormat="1" ht="18.75" customHeight="1" x14ac:dyDescent="0.25">
      <c r="A162" s="94">
        <v>2</v>
      </c>
      <c r="B162" s="132" t="s">
        <v>33</v>
      </c>
      <c r="C162" s="94">
        <v>64212000</v>
      </c>
      <c r="D162" s="86"/>
      <c r="E162" s="86"/>
      <c r="F162" s="93" t="s">
        <v>34</v>
      </c>
      <c r="G162" s="94" t="s">
        <v>198</v>
      </c>
      <c r="H162" s="106">
        <v>42795</v>
      </c>
      <c r="I162" s="106">
        <v>42826</v>
      </c>
      <c r="J162" s="106">
        <v>43100</v>
      </c>
      <c r="K162" s="94">
        <v>600</v>
      </c>
      <c r="L162" s="155">
        <f t="shared" si="1"/>
        <v>122.88</v>
      </c>
      <c r="M162" s="98"/>
      <c r="N162" s="98"/>
      <c r="O162" s="98"/>
      <c r="P162" s="351">
        <v>477.12</v>
      </c>
      <c r="Q162" s="352"/>
      <c r="R162" s="98"/>
      <c r="S162" s="98"/>
      <c r="T162" s="98"/>
      <c r="U162" s="98"/>
      <c r="V162" s="98"/>
      <c r="W162" s="98"/>
      <c r="X162" s="98"/>
      <c r="Y162" s="98"/>
    </row>
    <row r="163" spans="1:25" s="94" customFormat="1" ht="18.75" customHeight="1" x14ac:dyDescent="0.25">
      <c r="A163" s="94">
        <v>3</v>
      </c>
      <c r="B163" s="132" t="s">
        <v>33</v>
      </c>
      <c r="C163" s="94">
        <v>64212000</v>
      </c>
      <c r="D163" s="86"/>
      <c r="E163" s="86"/>
      <c r="F163" s="93" t="s">
        <v>34</v>
      </c>
      <c r="G163" s="94" t="s">
        <v>199</v>
      </c>
      <c r="H163" s="106">
        <v>42822</v>
      </c>
      <c r="I163" s="106">
        <v>43100</v>
      </c>
      <c r="J163" s="106">
        <v>43131</v>
      </c>
      <c r="K163" s="94">
        <v>4100</v>
      </c>
      <c r="L163" s="155">
        <f t="shared" si="1"/>
        <v>125.67000000000007</v>
      </c>
      <c r="M163" s="98"/>
      <c r="N163" s="98"/>
      <c r="O163" s="98"/>
      <c r="P163" s="351">
        <v>3974.33</v>
      </c>
      <c r="Q163" s="352"/>
      <c r="R163" s="98"/>
      <c r="S163" s="98"/>
      <c r="T163" s="98"/>
      <c r="U163" s="98"/>
      <c r="V163" s="98"/>
      <c r="W163" s="98"/>
      <c r="X163" s="98"/>
      <c r="Y163" s="98"/>
    </row>
    <row r="164" spans="1:25" s="94" customFormat="1" ht="24.75" customHeight="1" x14ac:dyDescent="0.25">
      <c r="A164" s="94">
        <v>4</v>
      </c>
      <c r="B164" s="132" t="s">
        <v>42</v>
      </c>
      <c r="C164" s="94">
        <v>30197630</v>
      </c>
      <c r="D164" s="86"/>
      <c r="E164" s="86"/>
      <c r="F164" s="93" t="s">
        <v>91</v>
      </c>
      <c r="G164" s="94" t="s">
        <v>219</v>
      </c>
      <c r="H164" s="106">
        <v>42852</v>
      </c>
      <c r="I164" s="106">
        <v>42911</v>
      </c>
      <c r="J164" s="106"/>
      <c r="K164" s="94">
        <v>1692.5</v>
      </c>
      <c r="L164" s="187">
        <f t="shared" si="1"/>
        <v>0</v>
      </c>
      <c r="M164" s="98"/>
      <c r="N164" s="98"/>
      <c r="O164" s="98"/>
      <c r="P164" s="351">
        <v>1692.5</v>
      </c>
      <c r="Q164" s="352"/>
      <c r="R164" s="98"/>
      <c r="S164" s="98"/>
      <c r="T164" s="98"/>
      <c r="U164" s="98"/>
      <c r="V164" s="98"/>
      <c r="W164" s="98"/>
      <c r="X164" s="98"/>
      <c r="Y164" s="98"/>
    </row>
    <row r="165" spans="1:25" s="94" customFormat="1" ht="18.75" customHeight="1" x14ac:dyDescent="0.25">
      <c r="A165" s="94">
        <v>5</v>
      </c>
      <c r="B165" s="132" t="s">
        <v>94</v>
      </c>
      <c r="C165" s="94">
        <v>34350000</v>
      </c>
      <c r="D165" s="86"/>
      <c r="E165" s="86"/>
      <c r="F165" s="93" t="s">
        <v>93</v>
      </c>
      <c r="G165" s="94" t="s">
        <v>200</v>
      </c>
      <c r="H165" s="106">
        <v>42884</v>
      </c>
      <c r="I165" s="106">
        <v>42916</v>
      </c>
      <c r="J165" s="106">
        <v>43038</v>
      </c>
      <c r="K165" s="94">
        <v>596</v>
      </c>
      <c r="L165" s="187">
        <f t="shared" si="1"/>
        <v>0</v>
      </c>
      <c r="M165" s="98"/>
      <c r="N165" s="98"/>
      <c r="O165" s="98"/>
      <c r="P165" s="351">
        <v>596</v>
      </c>
      <c r="Q165" s="352"/>
      <c r="R165" s="98"/>
      <c r="S165" s="98"/>
      <c r="T165" s="98"/>
      <c r="U165" s="98"/>
      <c r="V165" s="98"/>
      <c r="W165" s="98"/>
      <c r="X165" s="98"/>
      <c r="Y165" s="98"/>
    </row>
    <row r="166" spans="1:25" s="94" customFormat="1" ht="18.75" customHeight="1" x14ac:dyDescent="0.25">
      <c r="A166" s="94">
        <v>6</v>
      </c>
      <c r="B166" s="132" t="s">
        <v>201</v>
      </c>
      <c r="C166" s="94">
        <v>30200000</v>
      </c>
      <c r="D166" s="86"/>
      <c r="E166" s="86"/>
      <c r="F166" s="93" t="s">
        <v>202</v>
      </c>
      <c r="G166" s="94" t="s">
        <v>203</v>
      </c>
      <c r="H166" s="106">
        <v>42886</v>
      </c>
      <c r="I166" s="106">
        <v>42942</v>
      </c>
      <c r="J166" s="106">
        <v>43100</v>
      </c>
      <c r="K166" s="94">
        <v>3411</v>
      </c>
      <c r="L166" s="187">
        <f t="shared" si="1"/>
        <v>0</v>
      </c>
      <c r="M166" s="98"/>
      <c r="N166" s="98"/>
      <c r="O166" s="98"/>
      <c r="P166" s="351">
        <v>3411</v>
      </c>
      <c r="Q166" s="352"/>
      <c r="R166" s="98"/>
      <c r="S166" s="98"/>
      <c r="T166" s="98"/>
      <c r="U166" s="98"/>
      <c r="V166" s="98"/>
      <c r="W166" s="98"/>
      <c r="X166" s="98"/>
      <c r="Y166" s="98"/>
    </row>
    <row r="167" spans="1:25" s="94" customFormat="1" ht="18.75" customHeight="1" x14ac:dyDescent="0.25">
      <c r="A167" s="94">
        <v>7</v>
      </c>
      <c r="B167" s="132" t="s">
        <v>204</v>
      </c>
      <c r="C167" s="94">
        <v>30200000</v>
      </c>
      <c r="D167" s="86"/>
      <c r="E167" s="86"/>
      <c r="F167" s="93" t="s">
        <v>202</v>
      </c>
      <c r="G167" s="94" t="s">
        <v>205</v>
      </c>
      <c r="H167" s="106">
        <v>42886</v>
      </c>
      <c r="I167" s="106">
        <v>42942</v>
      </c>
      <c r="J167" s="106">
        <v>43100</v>
      </c>
      <c r="K167" s="94">
        <v>1259.99</v>
      </c>
      <c r="L167" s="187">
        <f t="shared" si="1"/>
        <v>0</v>
      </c>
      <c r="M167" s="98"/>
      <c r="N167" s="98"/>
      <c r="O167" s="98"/>
      <c r="P167" s="351">
        <v>1259.99</v>
      </c>
      <c r="Q167" s="352"/>
      <c r="R167" s="98"/>
      <c r="S167" s="98"/>
      <c r="T167" s="98"/>
      <c r="U167" s="98"/>
      <c r="V167" s="98"/>
      <c r="W167" s="98"/>
      <c r="X167" s="98"/>
      <c r="Y167" s="98"/>
    </row>
    <row r="168" spans="1:25" s="94" customFormat="1" ht="18.75" customHeight="1" x14ac:dyDescent="0.25">
      <c r="A168" s="94">
        <v>8</v>
      </c>
      <c r="B168" s="132" t="s">
        <v>208</v>
      </c>
      <c r="C168" s="94">
        <v>30200000</v>
      </c>
      <c r="D168" s="86"/>
      <c r="E168" s="86"/>
      <c r="F168" s="93" t="s">
        <v>202</v>
      </c>
      <c r="G168" s="94" t="s">
        <v>209</v>
      </c>
      <c r="H168" s="106">
        <v>42923</v>
      </c>
      <c r="I168" s="106">
        <v>42955</v>
      </c>
      <c r="J168" s="106">
        <v>43951</v>
      </c>
      <c r="K168" s="94">
        <v>4492.84</v>
      </c>
      <c r="L168" s="187">
        <f t="shared" si="1"/>
        <v>0</v>
      </c>
      <c r="M168" s="98"/>
      <c r="N168" s="98"/>
      <c r="O168" s="98"/>
      <c r="P168" s="351">
        <v>4492.84</v>
      </c>
      <c r="Q168" s="352"/>
      <c r="R168" s="98"/>
      <c r="S168" s="98"/>
      <c r="T168" s="98"/>
      <c r="U168" s="98"/>
      <c r="V168" s="98"/>
      <c r="W168" s="98"/>
      <c r="X168" s="98"/>
      <c r="Y168" s="98"/>
    </row>
    <row r="169" spans="1:25" s="94" customFormat="1" ht="18.75" customHeight="1" x14ac:dyDescent="0.25">
      <c r="A169" s="94">
        <v>9</v>
      </c>
      <c r="B169" s="132" t="s">
        <v>201</v>
      </c>
      <c r="C169" s="94">
        <v>30200000</v>
      </c>
      <c r="D169" s="86"/>
      <c r="E169" s="86"/>
      <c r="F169" s="93" t="s">
        <v>202</v>
      </c>
      <c r="G169" s="94" t="s">
        <v>206</v>
      </c>
      <c r="H169" s="106">
        <v>42928</v>
      </c>
      <c r="I169" s="106"/>
      <c r="J169" s="106">
        <v>43100</v>
      </c>
      <c r="K169" s="94">
        <v>2274</v>
      </c>
      <c r="L169" s="187">
        <f t="shared" si="1"/>
        <v>0</v>
      </c>
      <c r="M169" s="98"/>
      <c r="N169" s="98"/>
      <c r="O169" s="98"/>
      <c r="P169" s="351">
        <v>2274</v>
      </c>
      <c r="Q169" s="352"/>
      <c r="R169" s="98"/>
      <c r="S169" s="98"/>
      <c r="T169" s="98"/>
      <c r="U169" s="98"/>
      <c r="V169" s="98"/>
      <c r="W169" s="98"/>
      <c r="X169" s="98"/>
      <c r="Y169" s="98"/>
    </row>
    <row r="170" spans="1:25" s="94" customFormat="1" ht="18.75" customHeight="1" x14ac:dyDescent="0.25">
      <c r="A170" s="94">
        <v>10</v>
      </c>
      <c r="B170" s="132" t="s">
        <v>204</v>
      </c>
      <c r="C170" s="94">
        <v>30200000</v>
      </c>
      <c r="D170" s="86"/>
      <c r="E170" s="86"/>
      <c r="F170" s="93" t="s">
        <v>202</v>
      </c>
      <c r="G170" s="94" t="s">
        <v>207</v>
      </c>
      <c r="H170" s="106">
        <v>42928</v>
      </c>
      <c r="I170" s="106"/>
      <c r="J170" s="106">
        <v>43100</v>
      </c>
      <c r="K170" s="94">
        <v>2519.98</v>
      </c>
      <c r="L170" s="187">
        <f t="shared" si="1"/>
        <v>0</v>
      </c>
      <c r="M170" s="98"/>
      <c r="N170" s="98"/>
      <c r="O170" s="98"/>
      <c r="P170" s="351">
        <v>2519.98</v>
      </c>
      <c r="Q170" s="352"/>
      <c r="R170" s="98"/>
      <c r="S170" s="98"/>
      <c r="T170" s="98"/>
      <c r="U170" s="98"/>
      <c r="V170" s="98"/>
      <c r="W170" s="98"/>
      <c r="X170" s="98"/>
      <c r="Y170" s="98"/>
    </row>
    <row r="171" spans="1:25" s="42" customFormat="1" ht="18.75" customHeight="1" x14ac:dyDescent="0.25">
      <c r="A171" s="42">
        <v>11</v>
      </c>
      <c r="B171" s="131" t="s">
        <v>33</v>
      </c>
      <c r="C171" s="42">
        <v>64212000</v>
      </c>
      <c r="D171" s="29"/>
      <c r="E171" s="29"/>
      <c r="F171" s="30" t="s">
        <v>34</v>
      </c>
      <c r="G171" s="42">
        <v>79</v>
      </c>
      <c r="H171" s="43">
        <v>43019</v>
      </c>
      <c r="I171" s="43">
        <v>43131</v>
      </c>
      <c r="J171" s="43">
        <v>43160</v>
      </c>
      <c r="K171" s="81">
        <v>2600</v>
      </c>
      <c r="L171" s="186">
        <f>K171-M171-N171-O171-P171-Q171-R171</f>
        <v>1493.58</v>
      </c>
      <c r="M171" s="36"/>
      <c r="N171" s="36"/>
      <c r="O171" s="36"/>
      <c r="P171" s="351">
        <v>1106.42</v>
      </c>
      <c r="Q171" s="352"/>
      <c r="R171" s="36"/>
      <c r="S171" s="36"/>
      <c r="T171" s="36"/>
      <c r="U171" s="36"/>
      <c r="V171" s="36"/>
      <c r="W171" s="36"/>
      <c r="X171" s="36"/>
      <c r="Y171" s="36"/>
    </row>
    <row r="172" spans="1:25" s="94" customFormat="1" ht="32.25" customHeight="1" x14ac:dyDescent="0.25">
      <c r="B172" s="132" t="s">
        <v>42</v>
      </c>
      <c r="C172" s="94">
        <v>30197630</v>
      </c>
      <c r="D172" s="86"/>
      <c r="E172" s="86"/>
      <c r="F172" s="93" t="s">
        <v>91</v>
      </c>
      <c r="G172" s="94" t="s">
        <v>266</v>
      </c>
      <c r="H172" s="106">
        <v>43042</v>
      </c>
      <c r="I172" s="106">
        <v>43081</v>
      </c>
      <c r="J172" s="106">
        <v>43131</v>
      </c>
      <c r="K172" s="94">
        <v>2529.1</v>
      </c>
      <c r="L172" s="187">
        <f>K172-M172-N172-O172-P172-Q172-R172</f>
        <v>0</v>
      </c>
      <c r="M172" s="98"/>
      <c r="N172" s="98"/>
      <c r="O172" s="98"/>
      <c r="P172" s="351">
        <v>2529.1</v>
      </c>
      <c r="Q172" s="352"/>
      <c r="R172" s="98"/>
      <c r="S172" s="98"/>
      <c r="T172" s="98"/>
      <c r="U172" s="98"/>
      <c r="V172" s="98"/>
      <c r="W172" s="98"/>
      <c r="X172" s="98"/>
      <c r="Y172" s="98"/>
    </row>
    <row r="173" spans="1:25" s="41" customFormat="1" ht="18.75" customHeight="1" x14ac:dyDescent="0.25">
      <c r="A173" s="42"/>
      <c r="B173" s="131"/>
      <c r="C173" s="52"/>
      <c r="D173" s="52"/>
      <c r="E173" s="29"/>
      <c r="F173" s="30"/>
      <c r="G173" s="42"/>
      <c r="H173" s="43"/>
      <c r="I173" s="43"/>
      <c r="J173" s="43"/>
      <c r="K173" s="81"/>
      <c r="L173" s="173"/>
      <c r="M173" s="36"/>
      <c r="N173" s="36"/>
      <c r="O173" s="36"/>
      <c r="P173" s="351"/>
      <c r="Q173" s="352"/>
      <c r="R173" s="36"/>
      <c r="S173" s="36"/>
      <c r="T173" s="36"/>
      <c r="U173" s="36"/>
      <c r="V173" s="36"/>
      <c r="W173" s="36"/>
      <c r="X173" s="36"/>
      <c r="Y173" s="36"/>
    </row>
    <row r="174" spans="1:25" s="41" customFormat="1" ht="18.75" customHeight="1" x14ac:dyDescent="0.25">
      <c r="A174" s="272" t="s">
        <v>220</v>
      </c>
      <c r="B174" s="273"/>
      <c r="C174" s="273"/>
      <c r="D174" s="273"/>
      <c r="E174" s="273"/>
      <c r="F174" s="273"/>
      <c r="G174" s="273"/>
      <c r="H174" s="273"/>
      <c r="I174" s="273"/>
      <c r="J174" s="273"/>
      <c r="K174" s="273"/>
      <c r="L174" s="273"/>
      <c r="M174" s="274"/>
      <c r="N174" s="36"/>
      <c r="O174" s="36"/>
      <c r="P174" s="351"/>
      <c r="Q174" s="352"/>
      <c r="R174" s="36"/>
      <c r="S174" s="36"/>
      <c r="T174" s="36"/>
      <c r="U174" s="36"/>
      <c r="V174" s="36"/>
      <c r="W174" s="36"/>
      <c r="X174" s="36"/>
      <c r="Y174" s="36"/>
    </row>
    <row r="175" spans="1:25" s="41" customFormat="1" ht="41.25" customHeight="1" x14ac:dyDescent="0.25">
      <c r="A175" s="59" t="s">
        <v>9</v>
      </c>
      <c r="B175" s="139" t="s">
        <v>2</v>
      </c>
      <c r="C175" s="59" t="s">
        <v>8</v>
      </c>
      <c r="D175" s="60" t="s">
        <v>3</v>
      </c>
      <c r="E175" s="60" t="s">
        <v>99</v>
      </c>
      <c r="F175" s="61" t="s">
        <v>98</v>
      </c>
      <c r="G175" s="62" t="s">
        <v>45</v>
      </c>
      <c r="H175" s="63" t="s">
        <v>62</v>
      </c>
      <c r="I175" s="62" t="s">
        <v>43</v>
      </c>
      <c r="J175" s="62" t="s">
        <v>44</v>
      </c>
      <c r="K175" s="184" t="s">
        <v>257</v>
      </c>
      <c r="L175" s="37"/>
      <c r="M175" s="36"/>
      <c r="N175" s="36"/>
      <c r="O175" s="36"/>
      <c r="P175" s="351"/>
      <c r="Q175" s="352"/>
      <c r="R175" s="36"/>
      <c r="S175" s="36"/>
      <c r="T175" s="36"/>
      <c r="U175" s="36"/>
      <c r="V175" s="36"/>
      <c r="W175" s="36"/>
      <c r="X175" s="36"/>
      <c r="Y175" s="36"/>
    </row>
    <row r="176" spans="1:25" s="41" customFormat="1" ht="26.25" customHeight="1" x14ac:dyDescent="0.25">
      <c r="A176" s="42">
        <v>1</v>
      </c>
      <c r="B176" s="134" t="s">
        <v>21</v>
      </c>
      <c r="C176" s="42">
        <v>64200000</v>
      </c>
      <c r="D176" s="29" t="s">
        <v>96</v>
      </c>
      <c r="E176" s="58" t="s">
        <v>228</v>
      </c>
      <c r="F176" s="38"/>
      <c r="G176" s="26" t="s">
        <v>39</v>
      </c>
      <c r="H176" s="54" t="s">
        <v>63</v>
      </c>
      <c r="I176" s="55"/>
      <c r="J176" s="57">
        <v>4440</v>
      </c>
      <c r="K176" s="185">
        <f>J176-P176</f>
        <v>44.659999999999854</v>
      </c>
      <c r="L176" s="37"/>
      <c r="M176" s="37">
        <v>371.56</v>
      </c>
      <c r="N176" s="36">
        <v>374.49</v>
      </c>
      <c r="O176" s="36">
        <v>358.55</v>
      </c>
      <c r="P176" s="351">
        <v>4395.34</v>
      </c>
      <c r="Q176" s="352"/>
      <c r="R176" s="36">
        <v>346.6</v>
      </c>
      <c r="S176" s="36">
        <v>360.12</v>
      </c>
      <c r="T176" s="36">
        <v>363.79</v>
      </c>
      <c r="U176" s="36">
        <v>378.75</v>
      </c>
      <c r="V176" s="36"/>
      <c r="W176" s="36"/>
      <c r="X176" s="36"/>
      <c r="Y176" s="36"/>
    </row>
    <row r="177" spans="1:25" s="162" customFormat="1" ht="27.75" customHeight="1" x14ac:dyDescent="0.25">
      <c r="A177" s="162">
        <v>2</v>
      </c>
      <c r="B177" s="174" t="s">
        <v>31</v>
      </c>
      <c r="C177" s="162">
        <v>50110000</v>
      </c>
      <c r="D177" s="159" t="s">
        <v>96</v>
      </c>
      <c r="E177" s="181" t="s">
        <v>229</v>
      </c>
      <c r="F177" s="167"/>
      <c r="G177" s="182" t="s">
        <v>136</v>
      </c>
      <c r="H177" s="175" t="s">
        <v>64</v>
      </c>
      <c r="I177" s="183"/>
      <c r="J177" s="176">
        <v>23150</v>
      </c>
      <c r="K177" s="185">
        <f t="shared" ref="K177:K185" si="10">J177-P177</f>
        <v>50.740000000001601</v>
      </c>
      <c r="M177" s="172"/>
      <c r="N177" s="172"/>
      <c r="O177" s="172"/>
      <c r="P177" s="351">
        <v>23099.26</v>
      </c>
      <c r="Q177" s="352"/>
      <c r="R177" s="172"/>
      <c r="S177" s="172"/>
      <c r="T177" s="172"/>
      <c r="U177" s="172"/>
      <c r="V177" s="172"/>
      <c r="W177" s="172"/>
      <c r="X177" s="172"/>
      <c r="Y177" s="172"/>
    </row>
    <row r="178" spans="1:25" s="41" customFormat="1" ht="38.25" customHeight="1" x14ac:dyDescent="0.25">
      <c r="A178" s="42">
        <v>3</v>
      </c>
      <c r="B178" s="131" t="s">
        <v>40</v>
      </c>
      <c r="C178" s="42">
        <v>66514110</v>
      </c>
      <c r="D178" s="29" t="s">
        <v>96</v>
      </c>
      <c r="E178" s="53" t="s">
        <v>230</v>
      </c>
      <c r="F178" s="30"/>
      <c r="G178" s="46" t="s">
        <v>210</v>
      </c>
      <c r="H178" s="54" t="s">
        <v>65</v>
      </c>
      <c r="I178" s="56"/>
      <c r="J178" s="57">
        <v>2600</v>
      </c>
      <c r="K178" s="185">
        <f t="shared" si="10"/>
        <v>279.15999999999985</v>
      </c>
      <c r="L178" s="37"/>
      <c r="P178" s="351">
        <v>2320.84</v>
      </c>
      <c r="Q178" s="352"/>
      <c r="U178" s="36"/>
      <c r="V178" s="36"/>
      <c r="W178" s="36"/>
      <c r="X178" s="36"/>
      <c r="Y178" s="36"/>
    </row>
    <row r="179" spans="1:25" s="42" customFormat="1" ht="38.25" customHeight="1" x14ac:dyDescent="0.25">
      <c r="A179" s="42">
        <v>4</v>
      </c>
      <c r="B179" s="131" t="s">
        <v>41</v>
      </c>
      <c r="C179" s="42">
        <v>30237310</v>
      </c>
      <c r="D179" s="29" t="s">
        <v>96</v>
      </c>
      <c r="E179" s="53" t="s">
        <v>231</v>
      </c>
      <c r="F179" s="30"/>
      <c r="G179" s="38" t="s">
        <v>211</v>
      </c>
      <c r="H179" s="54" t="s">
        <v>66</v>
      </c>
      <c r="I179" s="55"/>
      <c r="J179" s="73">
        <v>17499</v>
      </c>
      <c r="K179" s="185">
        <f t="shared" si="10"/>
        <v>39</v>
      </c>
      <c r="L179" s="37"/>
      <c r="M179" s="36"/>
      <c r="N179" s="36"/>
      <c r="O179" s="36"/>
      <c r="P179" s="351">
        <v>17460</v>
      </c>
      <c r="Q179" s="352"/>
      <c r="R179" s="36"/>
      <c r="S179" s="36"/>
      <c r="T179" s="36"/>
      <c r="U179" s="36"/>
      <c r="V179" s="36"/>
      <c r="W179" s="36"/>
      <c r="X179" s="36"/>
      <c r="Y179" s="36"/>
    </row>
    <row r="180" spans="1:25" s="162" customFormat="1" ht="39" customHeight="1" x14ac:dyDescent="0.25">
      <c r="A180" s="162">
        <v>5</v>
      </c>
      <c r="B180" s="174" t="s">
        <v>212</v>
      </c>
      <c r="C180" s="162">
        <v>34113000</v>
      </c>
      <c r="D180" s="159" t="s">
        <v>97</v>
      </c>
      <c r="E180" s="162" t="s">
        <v>232</v>
      </c>
      <c r="G180" s="162" t="s">
        <v>147</v>
      </c>
      <c r="H180" s="175" t="s">
        <v>214</v>
      </c>
      <c r="J180" s="176">
        <v>76950</v>
      </c>
      <c r="K180" s="185">
        <f t="shared" si="10"/>
        <v>0</v>
      </c>
      <c r="M180" s="172"/>
      <c r="N180" s="172"/>
      <c r="O180" s="172"/>
      <c r="P180" s="351">
        <v>76950</v>
      </c>
      <c r="Q180" s="352"/>
      <c r="R180" s="172"/>
      <c r="S180" s="172"/>
      <c r="T180" s="172"/>
      <c r="U180" s="172"/>
      <c r="V180" s="172"/>
      <c r="W180" s="172"/>
      <c r="X180" s="172"/>
      <c r="Y180" s="172"/>
    </row>
    <row r="181" spans="1:25" s="162" customFormat="1" ht="35.25" customHeight="1" x14ac:dyDescent="0.25">
      <c r="A181" s="162">
        <v>6</v>
      </c>
      <c r="B181" s="174" t="s">
        <v>18</v>
      </c>
      <c r="C181" s="162">
        <v>30100000</v>
      </c>
      <c r="D181" s="159" t="s">
        <v>96</v>
      </c>
      <c r="E181" s="177" t="s">
        <v>233</v>
      </c>
      <c r="F181" s="167"/>
      <c r="G181" s="178" t="s">
        <v>213</v>
      </c>
      <c r="H181" s="175" t="s">
        <v>67</v>
      </c>
      <c r="I181" s="179"/>
      <c r="J181" s="180">
        <v>4121</v>
      </c>
      <c r="K181" s="185">
        <f t="shared" si="10"/>
        <v>0</v>
      </c>
      <c r="M181" s="172"/>
      <c r="N181" s="172"/>
      <c r="O181" s="172"/>
      <c r="P181" s="351">
        <v>4121</v>
      </c>
      <c r="Q181" s="352"/>
      <c r="R181" s="172"/>
      <c r="S181" s="172"/>
      <c r="T181" s="172"/>
      <c r="U181" s="172"/>
      <c r="V181" s="172"/>
      <c r="W181" s="172"/>
      <c r="X181" s="172"/>
      <c r="Y181" s="172"/>
    </row>
    <row r="182" spans="1:25" s="41" customFormat="1" ht="39" customHeight="1" x14ac:dyDescent="0.25">
      <c r="A182" s="42">
        <v>7</v>
      </c>
      <c r="B182" s="131" t="s">
        <v>215</v>
      </c>
      <c r="C182" s="42">
        <v>66514110</v>
      </c>
      <c r="D182" s="29" t="s">
        <v>96</v>
      </c>
      <c r="E182" s="53" t="s">
        <v>234</v>
      </c>
      <c r="F182" s="30"/>
      <c r="G182" s="46" t="s">
        <v>210</v>
      </c>
      <c r="H182" s="54" t="s">
        <v>68</v>
      </c>
      <c r="I182" s="56"/>
      <c r="J182" s="57">
        <v>2385</v>
      </c>
      <c r="K182" s="185">
        <f t="shared" si="10"/>
        <v>0</v>
      </c>
      <c r="L182" s="37"/>
      <c r="M182" s="36"/>
      <c r="N182" s="36"/>
      <c r="O182" s="36"/>
      <c r="P182" s="351">
        <v>2385</v>
      </c>
      <c r="Q182" s="352"/>
      <c r="R182" s="36"/>
      <c r="S182" s="36"/>
      <c r="T182" s="36"/>
      <c r="U182" s="36"/>
      <c r="V182" s="36"/>
      <c r="W182" s="36"/>
      <c r="X182" s="36"/>
      <c r="Y182" s="36"/>
    </row>
    <row r="183" spans="1:25" s="162" customFormat="1" ht="24" customHeight="1" x14ac:dyDescent="0.25">
      <c r="A183" s="162">
        <v>8</v>
      </c>
      <c r="B183" s="174" t="s">
        <v>212</v>
      </c>
      <c r="C183" s="162">
        <v>34113000</v>
      </c>
      <c r="D183" s="159" t="s">
        <v>96</v>
      </c>
      <c r="E183" s="162" t="s">
        <v>235</v>
      </c>
      <c r="G183" s="162" t="s">
        <v>216</v>
      </c>
      <c r="H183" s="175" t="s">
        <v>69</v>
      </c>
      <c r="J183" s="176">
        <v>272000</v>
      </c>
      <c r="K183" s="185">
        <f t="shared" si="10"/>
        <v>0</v>
      </c>
      <c r="M183" s="172"/>
      <c r="N183" s="172"/>
      <c r="O183" s="172"/>
      <c r="P183" s="351">
        <v>272000</v>
      </c>
      <c r="Q183" s="352"/>
      <c r="R183" s="172"/>
      <c r="S183" s="172"/>
      <c r="T183" s="172"/>
      <c r="U183" s="172"/>
      <c r="V183" s="172"/>
      <c r="W183" s="172"/>
      <c r="X183" s="172"/>
      <c r="Y183" s="172"/>
    </row>
    <row r="184" spans="1:25" s="162" customFormat="1" ht="27" customHeight="1" x14ac:dyDescent="0.25">
      <c r="A184" s="162">
        <v>9</v>
      </c>
      <c r="B184" s="174" t="s">
        <v>212</v>
      </c>
      <c r="C184" s="162">
        <v>34113001</v>
      </c>
      <c r="D184" s="159" t="s">
        <v>97</v>
      </c>
      <c r="E184" s="162" t="s">
        <v>236</v>
      </c>
      <c r="G184" s="162" t="s">
        <v>217</v>
      </c>
      <c r="H184" s="175" t="s">
        <v>218</v>
      </c>
      <c r="J184" s="176">
        <v>325230</v>
      </c>
      <c r="K184" s="185">
        <f t="shared" si="10"/>
        <v>0</v>
      </c>
      <c r="M184" s="172"/>
      <c r="N184" s="172"/>
      <c r="O184" s="172"/>
      <c r="P184" s="351">
        <v>325230</v>
      </c>
      <c r="Q184" s="352"/>
      <c r="R184" s="172"/>
      <c r="S184" s="172"/>
      <c r="T184" s="172"/>
      <c r="U184" s="172"/>
      <c r="V184" s="172"/>
      <c r="W184" s="172"/>
      <c r="X184" s="172"/>
      <c r="Y184" s="172"/>
    </row>
    <row r="185" spans="1:25" s="41" customFormat="1" ht="29.25" customHeight="1" x14ac:dyDescent="0.25">
      <c r="A185" s="42">
        <v>10</v>
      </c>
      <c r="B185" s="131" t="s">
        <v>31</v>
      </c>
      <c r="C185" s="42">
        <v>50110000</v>
      </c>
      <c r="D185" s="29" t="s">
        <v>96</v>
      </c>
      <c r="E185" s="53" t="s">
        <v>255</v>
      </c>
      <c r="F185" s="30"/>
      <c r="G185" s="46" t="s">
        <v>136</v>
      </c>
      <c r="H185" s="54" t="s">
        <v>256</v>
      </c>
      <c r="I185" s="44"/>
      <c r="J185" s="57">
        <v>5000</v>
      </c>
      <c r="K185" s="185">
        <f t="shared" si="10"/>
        <v>4.2399999999997817</v>
      </c>
      <c r="L185" s="37"/>
      <c r="M185" s="36">
        <v>638.86</v>
      </c>
      <c r="N185" s="36"/>
      <c r="O185" s="36"/>
      <c r="P185" s="351">
        <v>4995.76</v>
      </c>
      <c r="Q185" s="352"/>
      <c r="R185" s="36"/>
      <c r="S185" s="36"/>
      <c r="T185" s="36"/>
      <c r="U185" s="36"/>
      <c r="V185" s="36"/>
      <c r="W185" s="36"/>
      <c r="X185" s="36"/>
      <c r="Y185" s="36"/>
    </row>
    <row r="186" spans="1:25" s="41" customFormat="1" ht="18.75" customHeight="1" x14ac:dyDescent="0.2">
      <c r="A186" s="42"/>
      <c r="B186" s="140"/>
      <c r="C186" s="42"/>
      <c r="D186" s="29"/>
      <c r="E186" s="53"/>
      <c r="F186" s="38"/>
      <c r="G186" s="38"/>
      <c r="H186" s="54"/>
      <c r="I186" s="56"/>
      <c r="J186" s="39"/>
      <c r="K186" s="81"/>
      <c r="L186" s="37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</row>
    <row r="187" spans="1:25" s="41" customFormat="1" ht="24.75" customHeight="1" x14ac:dyDescent="0.2">
      <c r="A187" s="42"/>
      <c r="B187" s="140"/>
      <c r="C187" s="42"/>
      <c r="D187" s="29"/>
      <c r="E187" s="53"/>
      <c r="F187" s="30"/>
      <c r="G187" s="38"/>
      <c r="H187" s="54"/>
      <c r="I187" s="56"/>
      <c r="J187" s="39"/>
      <c r="K187" s="81"/>
      <c r="L187" s="37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</row>
    <row r="188" spans="1:25" s="42" customFormat="1" ht="24.75" customHeight="1" x14ac:dyDescent="0.2">
      <c r="B188" s="140"/>
      <c r="D188" s="29"/>
      <c r="E188" s="53"/>
      <c r="F188" s="30"/>
      <c r="G188" s="38"/>
      <c r="H188" s="54"/>
      <c r="I188" s="56"/>
      <c r="J188" s="39"/>
      <c r="K188" s="81"/>
      <c r="L188" s="37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</row>
    <row r="189" spans="1:25" s="42" customFormat="1" ht="24.75" hidden="1" customHeight="1" x14ac:dyDescent="0.25">
      <c r="A189" s="272" t="s">
        <v>221</v>
      </c>
      <c r="B189" s="273"/>
      <c r="C189" s="273"/>
      <c r="D189" s="273"/>
      <c r="E189" s="273"/>
      <c r="F189" s="273"/>
      <c r="G189" s="273"/>
      <c r="H189" s="273"/>
      <c r="I189" s="273"/>
      <c r="J189" s="273"/>
      <c r="K189" s="273"/>
      <c r="L189" s="273"/>
      <c r="M189" s="274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</row>
    <row r="190" spans="1:25" s="42" customFormat="1" ht="27" hidden="1" customHeight="1" x14ac:dyDescent="0.25">
      <c r="A190" s="42">
        <v>1</v>
      </c>
      <c r="B190" s="75" t="s">
        <v>222</v>
      </c>
      <c r="D190" s="29"/>
      <c r="E190" s="53"/>
      <c r="F190" s="30" t="s">
        <v>223</v>
      </c>
      <c r="G190" s="42">
        <v>1</v>
      </c>
      <c r="H190" s="74">
        <v>42739</v>
      </c>
      <c r="I190" s="56"/>
      <c r="J190" s="39"/>
      <c r="K190" s="81">
        <v>6500</v>
      </c>
      <c r="L190" s="204"/>
      <c r="M190" s="36">
        <v>5939.25</v>
      </c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</row>
    <row r="191" spans="1:25" s="42" customFormat="1" ht="35.25" hidden="1" customHeight="1" x14ac:dyDescent="0.25">
      <c r="A191" s="42">
        <v>2</v>
      </c>
      <c r="B191" s="75" t="s">
        <v>224</v>
      </c>
      <c r="D191" s="29"/>
      <c r="E191" s="53"/>
      <c r="F191" s="30" t="s">
        <v>225</v>
      </c>
      <c r="G191" s="42">
        <v>2</v>
      </c>
      <c r="H191" s="74">
        <v>42744</v>
      </c>
      <c r="I191" s="56"/>
      <c r="J191" s="39"/>
      <c r="K191" s="81">
        <v>125000</v>
      </c>
      <c r="L191" s="118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</row>
    <row r="192" spans="1:25" s="42" customFormat="1" ht="27.75" hidden="1" customHeight="1" x14ac:dyDescent="0.25">
      <c r="A192" s="42">
        <v>3</v>
      </c>
      <c r="B192" s="75" t="s">
        <v>226</v>
      </c>
      <c r="D192" s="29"/>
      <c r="E192" s="53"/>
      <c r="F192" s="30" t="s">
        <v>223</v>
      </c>
      <c r="G192" s="42">
        <v>3</v>
      </c>
      <c r="H192" s="74">
        <v>42906</v>
      </c>
      <c r="I192" s="56"/>
      <c r="J192" s="39"/>
      <c r="K192" s="81">
        <v>300</v>
      </c>
      <c r="L192" s="204"/>
      <c r="M192" s="36">
        <v>300</v>
      </c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</row>
    <row r="193" spans="2:25" s="42" customFormat="1" ht="24.75" hidden="1" customHeight="1" x14ac:dyDescent="0.25">
      <c r="B193" s="75"/>
      <c r="D193" s="29"/>
      <c r="E193" s="53"/>
      <c r="F193" s="30"/>
      <c r="G193" s="38"/>
      <c r="H193" s="54"/>
      <c r="I193" s="56"/>
      <c r="J193" s="39"/>
      <c r="K193" s="81"/>
      <c r="L193" s="118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</row>
    <row r="194" spans="2:25" s="42" customFormat="1" ht="21.75" hidden="1" customHeight="1" x14ac:dyDescent="0.25">
      <c r="B194" s="131"/>
      <c r="D194" s="29"/>
      <c r="E194" s="53"/>
      <c r="F194" s="30"/>
      <c r="H194" s="54"/>
      <c r="I194" s="39"/>
      <c r="J194" s="39"/>
      <c r="K194" s="81"/>
      <c r="L194" s="118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</row>
    <row r="195" spans="2:25" hidden="1" x14ac:dyDescent="0.25"/>
    <row r="196" spans="2:25" hidden="1" x14ac:dyDescent="0.25"/>
    <row r="197" spans="2:25" hidden="1" x14ac:dyDescent="0.25"/>
    <row r="198" spans="2:25" hidden="1" x14ac:dyDescent="0.25"/>
    <row r="199" spans="2:25" hidden="1" x14ac:dyDescent="0.25"/>
    <row r="200" spans="2:25" hidden="1" x14ac:dyDescent="0.25"/>
    <row r="201" spans="2:25" hidden="1" x14ac:dyDescent="0.25"/>
    <row r="202" spans="2:25" hidden="1" x14ac:dyDescent="0.25"/>
    <row r="203" spans="2:25" hidden="1" x14ac:dyDescent="0.25"/>
    <row r="204" spans="2:25" hidden="1" x14ac:dyDescent="0.25"/>
    <row r="205" spans="2:25" hidden="1" x14ac:dyDescent="0.25"/>
    <row r="206" spans="2:25" hidden="1" x14ac:dyDescent="0.25"/>
    <row r="207" spans="2:25" hidden="1" x14ac:dyDescent="0.25"/>
    <row r="208" spans="2:25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</sheetData>
  <autoFilter ref="A8:Q8">
    <filterColumn colId="15" showButton="0"/>
  </autoFilter>
  <mergeCells count="520">
    <mergeCell ref="P171:Q171"/>
    <mergeCell ref="P172:Q172"/>
    <mergeCell ref="P173:Q173"/>
    <mergeCell ref="P174:Q174"/>
    <mergeCell ref="P184:Q184"/>
    <mergeCell ref="P185:Q185"/>
    <mergeCell ref="P175:Q175"/>
    <mergeCell ref="P176:Q176"/>
    <mergeCell ref="P177:Q177"/>
    <mergeCell ref="P178:Q178"/>
    <mergeCell ref="P179:Q179"/>
    <mergeCell ref="P180:Q180"/>
    <mergeCell ref="P181:Q181"/>
    <mergeCell ref="P182:Q182"/>
    <mergeCell ref="P183:Q183"/>
    <mergeCell ref="P162:Q162"/>
    <mergeCell ref="P163:Q163"/>
    <mergeCell ref="P164:Q164"/>
    <mergeCell ref="P165:Q165"/>
    <mergeCell ref="P166:Q166"/>
    <mergeCell ref="P167:Q167"/>
    <mergeCell ref="P168:Q168"/>
    <mergeCell ref="P169:Q169"/>
    <mergeCell ref="P170:Q170"/>
    <mergeCell ref="P153:Q153"/>
    <mergeCell ref="P154:Q154"/>
    <mergeCell ref="P155:Q155"/>
    <mergeCell ref="P156:Q156"/>
    <mergeCell ref="P157:Q157"/>
    <mergeCell ref="P158:Q158"/>
    <mergeCell ref="P159:Q159"/>
    <mergeCell ref="P160:Q160"/>
    <mergeCell ref="P161:Q161"/>
    <mergeCell ref="P142:Q142"/>
    <mergeCell ref="P143:Q143"/>
    <mergeCell ref="P144:Q144"/>
    <mergeCell ref="P139:Q141"/>
    <mergeCell ref="P145:Q148"/>
    <mergeCell ref="P149:Q149"/>
    <mergeCell ref="P150:Q150"/>
    <mergeCell ref="P151:Q151"/>
    <mergeCell ref="P152:Q152"/>
    <mergeCell ref="P126:Q126"/>
    <mergeCell ref="P127:Q127"/>
    <mergeCell ref="P128:Q128"/>
    <mergeCell ref="P129:Q129"/>
    <mergeCell ref="P122:Q124"/>
    <mergeCell ref="P138:Q138"/>
    <mergeCell ref="P130:Q131"/>
    <mergeCell ref="P132:Q134"/>
    <mergeCell ref="P135:Q137"/>
    <mergeCell ref="P105:Q105"/>
    <mergeCell ref="P106:Q106"/>
    <mergeCell ref="P112:Q112"/>
    <mergeCell ref="P116:Q116"/>
    <mergeCell ref="P117:Q117"/>
    <mergeCell ref="P113:Q115"/>
    <mergeCell ref="P118:Q120"/>
    <mergeCell ref="P121:Q121"/>
    <mergeCell ref="P125:Q125"/>
    <mergeCell ref="P86:Q86"/>
    <mergeCell ref="P87:Q87"/>
    <mergeCell ref="P81:Q82"/>
    <mergeCell ref="P88:Q88"/>
    <mergeCell ref="P89:Q89"/>
    <mergeCell ref="P95:Q95"/>
    <mergeCell ref="P90:Q92"/>
    <mergeCell ref="P93:Q94"/>
    <mergeCell ref="P99:Q99"/>
    <mergeCell ref="P71:Q71"/>
    <mergeCell ref="P72:Q72"/>
    <mergeCell ref="P73:Q73"/>
    <mergeCell ref="P77:Q77"/>
    <mergeCell ref="P74:Q76"/>
    <mergeCell ref="P78:Q80"/>
    <mergeCell ref="P83:Q83"/>
    <mergeCell ref="P84:Q84"/>
    <mergeCell ref="P85:Q85"/>
    <mergeCell ref="P60:Q60"/>
    <mergeCell ref="P54:Q55"/>
    <mergeCell ref="P56:Q58"/>
    <mergeCell ref="P63:Q63"/>
    <mergeCell ref="P64:Q64"/>
    <mergeCell ref="P61:Q62"/>
    <mergeCell ref="P65:Q67"/>
    <mergeCell ref="P68:Q69"/>
    <mergeCell ref="P70:Q70"/>
    <mergeCell ref="P40:Q40"/>
    <mergeCell ref="P41:Q42"/>
    <mergeCell ref="P46:Q46"/>
    <mergeCell ref="P49:Q49"/>
    <mergeCell ref="P50:Q50"/>
    <mergeCell ref="P43:Q45"/>
    <mergeCell ref="P47:Q48"/>
    <mergeCell ref="P51:Q53"/>
    <mergeCell ref="P59:Q59"/>
    <mergeCell ref="P30:Q30"/>
    <mergeCell ref="P27:Q29"/>
    <mergeCell ref="P31:Q33"/>
    <mergeCell ref="P34:Q34"/>
    <mergeCell ref="P35:Q35"/>
    <mergeCell ref="P36:Q36"/>
    <mergeCell ref="P37:Q37"/>
    <mergeCell ref="P38:Q38"/>
    <mergeCell ref="P39:Q39"/>
    <mergeCell ref="P16:Q16"/>
    <mergeCell ref="P17:Q17"/>
    <mergeCell ref="P18:Q18"/>
    <mergeCell ref="P19:Q19"/>
    <mergeCell ref="P20:Q20"/>
    <mergeCell ref="P21:Q21"/>
    <mergeCell ref="P22:Q22"/>
    <mergeCell ref="P23:Q23"/>
    <mergeCell ref="P24:Q26"/>
    <mergeCell ref="P7:Q7"/>
    <mergeCell ref="P8:Q8"/>
    <mergeCell ref="P9:Q9"/>
    <mergeCell ref="P10:Q10"/>
    <mergeCell ref="P11:Q11"/>
    <mergeCell ref="P12:Q12"/>
    <mergeCell ref="P13:Q13"/>
    <mergeCell ref="P14:Q14"/>
    <mergeCell ref="P15:Q15"/>
    <mergeCell ref="L132:L134"/>
    <mergeCell ref="M132:M134"/>
    <mergeCell ref="B135:B137"/>
    <mergeCell ref="D135:D137"/>
    <mergeCell ref="E135:E137"/>
    <mergeCell ref="F135:F137"/>
    <mergeCell ref="G135:G137"/>
    <mergeCell ref="H135:H137"/>
    <mergeCell ref="I135:I137"/>
    <mergeCell ref="J135:J137"/>
    <mergeCell ref="K135:K137"/>
    <mergeCell ref="L135:L137"/>
    <mergeCell ref="M135:M137"/>
    <mergeCell ref="B132:B134"/>
    <mergeCell ref="D132:D134"/>
    <mergeCell ref="E132:E134"/>
    <mergeCell ref="F132:F134"/>
    <mergeCell ref="G132:G134"/>
    <mergeCell ref="H132:H134"/>
    <mergeCell ref="I132:I134"/>
    <mergeCell ref="J132:J134"/>
    <mergeCell ref="K132:K134"/>
    <mergeCell ref="M130:M131"/>
    <mergeCell ref="L6:L7"/>
    <mergeCell ref="A122:A124"/>
    <mergeCell ref="D122:D124"/>
    <mergeCell ref="L122:L124"/>
    <mergeCell ref="B130:B131"/>
    <mergeCell ref="A130:A131"/>
    <mergeCell ref="D130:D131"/>
    <mergeCell ref="E130:E131"/>
    <mergeCell ref="F130:F131"/>
    <mergeCell ref="G130:G131"/>
    <mergeCell ref="H130:H131"/>
    <mergeCell ref="I130:I131"/>
    <mergeCell ref="J130:J131"/>
    <mergeCell ref="K130:K131"/>
    <mergeCell ref="L130:L131"/>
    <mergeCell ref="K118:K120"/>
    <mergeCell ref="L118:L120"/>
    <mergeCell ref="M118:M120"/>
    <mergeCell ref="B122:B124"/>
    <mergeCell ref="E122:E124"/>
    <mergeCell ref="F122:F124"/>
    <mergeCell ref="G122:G124"/>
    <mergeCell ref="H122:H124"/>
    <mergeCell ref="I122:I124"/>
    <mergeCell ref="J122:J124"/>
    <mergeCell ref="K122:K124"/>
    <mergeCell ref="M122:M124"/>
    <mergeCell ref="B118:B120"/>
    <mergeCell ref="D118:D120"/>
    <mergeCell ref="E118:E120"/>
    <mergeCell ref="F118:F120"/>
    <mergeCell ref="G118:G120"/>
    <mergeCell ref="H118:H120"/>
    <mergeCell ref="I118:I120"/>
    <mergeCell ref="J118:J120"/>
    <mergeCell ref="A118:A120"/>
    <mergeCell ref="M113:M115"/>
    <mergeCell ref="A113:A115"/>
    <mergeCell ref="B113:B115"/>
    <mergeCell ref="E113:E115"/>
    <mergeCell ref="F113:F115"/>
    <mergeCell ref="G113:G115"/>
    <mergeCell ref="H113:H115"/>
    <mergeCell ref="I113:I115"/>
    <mergeCell ref="J113:J115"/>
    <mergeCell ref="K113:K115"/>
    <mergeCell ref="L113:L115"/>
    <mergeCell ref="M96:M98"/>
    <mergeCell ref="B96:B98"/>
    <mergeCell ref="A96:A98"/>
    <mergeCell ref="D96:D98"/>
    <mergeCell ref="F96:F98"/>
    <mergeCell ref="E96:E98"/>
    <mergeCell ref="G96:G98"/>
    <mergeCell ref="H96:H98"/>
    <mergeCell ref="I96:I98"/>
    <mergeCell ref="L43:L45"/>
    <mergeCell ref="L41:L42"/>
    <mergeCell ref="L31:L33"/>
    <mergeCell ref="L24:L26"/>
    <mergeCell ref="L27:L29"/>
    <mergeCell ref="J96:J98"/>
    <mergeCell ref="K96:K98"/>
    <mergeCell ref="L96:L98"/>
    <mergeCell ref="K47:K48"/>
    <mergeCell ref="K61:K62"/>
    <mergeCell ref="K81:K82"/>
    <mergeCell ref="M90:M92"/>
    <mergeCell ref="L93:L94"/>
    <mergeCell ref="L90:L92"/>
    <mergeCell ref="L78:L80"/>
    <mergeCell ref="L81:L82"/>
    <mergeCell ref="L74:L76"/>
    <mergeCell ref="L65:L67"/>
    <mergeCell ref="L68:L69"/>
    <mergeCell ref="L56:L58"/>
    <mergeCell ref="L61:L62"/>
    <mergeCell ref="A51:A53"/>
    <mergeCell ref="B51:B53"/>
    <mergeCell ref="E51:E53"/>
    <mergeCell ref="F51:F53"/>
    <mergeCell ref="G51:G53"/>
    <mergeCell ref="H51:H53"/>
    <mergeCell ref="I51:I53"/>
    <mergeCell ref="J51:J53"/>
    <mergeCell ref="A43:A45"/>
    <mergeCell ref="B47:B48"/>
    <mergeCell ref="A47:A48"/>
    <mergeCell ref="D47:D48"/>
    <mergeCell ref="E47:E48"/>
    <mergeCell ref="F47:F48"/>
    <mergeCell ref="G47:G48"/>
    <mergeCell ref="H47:H48"/>
    <mergeCell ref="I47:I48"/>
    <mergeCell ref="B43:B45"/>
    <mergeCell ref="E43:E45"/>
    <mergeCell ref="F43:F45"/>
    <mergeCell ref="G43:G45"/>
    <mergeCell ref="H43:H45"/>
    <mergeCell ref="I43:I45"/>
    <mergeCell ref="J47:J48"/>
    <mergeCell ref="A31:A33"/>
    <mergeCell ref="B41:B42"/>
    <mergeCell ref="E41:E42"/>
    <mergeCell ref="F41:F42"/>
    <mergeCell ref="G41:G42"/>
    <mergeCell ref="H41:H42"/>
    <mergeCell ref="I41:I42"/>
    <mergeCell ref="J41:J42"/>
    <mergeCell ref="D41:D42"/>
    <mergeCell ref="A41:A42"/>
    <mergeCell ref="B31:B33"/>
    <mergeCell ref="E31:E33"/>
    <mergeCell ref="F31:F33"/>
    <mergeCell ref="G31:G33"/>
    <mergeCell ref="H31:H33"/>
    <mergeCell ref="I31:I33"/>
    <mergeCell ref="J31:J33"/>
    <mergeCell ref="A24:A26"/>
    <mergeCell ref="A27:A29"/>
    <mergeCell ref="D27:D29"/>
    <mergeCell ref="E27:E29"/>
    <mergeCell ref="F27:F29"/>
    <mergeCell ref="G27:G29"/>
    <mergeCell ref="H27:H29"/>
    <mergeCell ref="I27:I29"/>
    <mergeCell ref="J27:J29"/>
    <mergeCell ref="B24:B26"/>
    <mergeCell ref="B160:K160"/>
    <mergeCell ref="K31:K33"/>
    <mergeCell ref="E24:E26"/>
    <mergeCell ref="F24:F26"/>
    <mergeCell ref="G24:G26"/>
    <mergeCell ref="H24:H26"/>
    <mergeCell ref="I24:I26"/>
    <mergeCell ref="J24:J26"/>
    <mergeCell ref="K24:K26"/>
    <mergeCell ref="K27:K29"/>
    <mergeCell ref="K51:K53"/>
    <mergeCell ref="J43:J45"/>
    <mergeCell ref="K43:K45"/>
    <mergeCell ref="K93:K94"/>
    <mergeCell ref="E54:E55"/>
    <mergeCell ref="F54:F55"/>
    <mergeCell ref="G54:G55"/>
    <mergeCell ref="H54:H55"/>
    <mergeCell ref="I54:I55"/>
    <mergeCell ref="K56:K58"/>
    <mergeCell ref="E68:E69"/>
    <mergeCell ref="F68:F69"/>
    <mergeCell ref="G68:G69"/>
    <mergeCell ref="H68:H69"/>
    <mergeCell ref="A174:M174"/>
    <mergeCell ref="A189:M189"/>
    <mergeCell ref="A5:Y5"/>
    <mergeCell ref="C6:C7"/>
    <mergeCell ref="B6:B7"/>
    <mergeCell ref="A6:A7"/>
    <mergeCell ref="F6:F7"/>
    <mergeCell ref="G6:G7"/>
    <mergeCell ref="H6:H7"/>
    <mergeCell ref="I6:I7"/>
    <mergeCell ref="J6:J7"/>
    <mergeCell ref="K6:K7"/>
    <mergeCell ref="P6:Q6"/>
    <mergeCell ref="R6:S6"/>
    <mergeCell ref="Y6:Y7"/>
    <mergeCell ref="R27:R28"/>
    <mergeCell ref="S27:S28"/>
    <mergeCell ref="Y27:Y28"/>
    <mergeCell ref="D6:D7"/>
    <mergeCell ref="E6:E7"/>
    <mergeCell ref="M6:O6"/>
    <mergeCell ref="O27:O28"/>
    <mergeCell ref="N27:N28"/>
    <mergeCell ref="K41:K42"/>
    <mergeCell ref="M24:M26"/>
    <mergeCell ref="M27:M29"/>
    <mergeCell ref="M31:M33"/>
    <mergeCell ref="M41:M42"/>
    <mergeCell ref="M43:M45"/>
    <mergeCell ref="M47:M48"/>
    <mergeCell ref="M51:M53"/>
    <mergeCell ref="M54:M55"/>
    <mergeCell ref="M56:M58"/>
    <mergeCell ref="N47:N48"/>
    <mergeCell ref="M65:M67"/>
    <mergeCell ref="M68:M69"/>
    <mergeCell ref="M74:M76"/>
    <mergeCell ref="M78:M80"/>
    <mergeCell ref="M81:M82"/>
    <mergeCell ref="J54:J55"/>
    <mergeCell ref="K54:K55"/>
    <mergeCell ref="L51:L53"/>
    <mergeCell ref="L47:L48"/>
    <mergeCell ref="A54:A55"/>
    <mergeCell ref="B56:B58"/>
    <mergeCell ref="E56:E58"/>
    <mergeCell ref="F56:F58"/>
    <mergeCell ref="G56:G58"/>
    <mergeCell ref="H56:H58"/>
    <mergeCell ref="I56:I58"/>
    <mergeCell ref="J56:J58"/>
    <mergeCell ref="A56:A58"/>
    <mergeCell ref="A61:A62"/>
    <mergeCell ref="M61:M62"/>
    <mergeCell ref="B65:B67"/>
    <mergeCell ref="E65:E67"/>
    <mergeCell ref="F65:F67"/>
    <mergeCell ref="G65:G67"/>
    <mergeCell ref="H65:H67"/>
    <mergeCell ref="I65:I67"/>
    <mergeCell ref="J65:J67"/>
    <mergeCell ref="K65:K67"/>
    <mergeCell ref="A65:A67"/>
    <mergeCell ref="E61:E62"/>
    <mergeCell ref="F61:F62"/>
    <mergeCell ref="G61:G62"/>
    <mergeCell ref="H61:H62"/>
    <mergeCell ref="I61:I62"/>
    <mergeCell ref="J61:J62"/>
    <mergeCell ref="I68:I69"/>
    <mergeCell ref="J68:J69"/>
    <mergeCell ref="K68:K69"/>
    <mergeCell ref="A68:A69"/>
    <mergeCell ref="B74:B76"/>
    <mergeCell ref="E74:E76"/>
    <mergeCell ref="F74:F76"/>
    <mergeCell ref="G74:G76"/>
    <mergeCell ref="H74:H76"/>
    <mergeCell ref="I74:I76"/>
    <mergeCell ref="J74:J76"/>
    <mergeCell ref="K74:K76"/>
    <mergeCell ref="A74:A76"/>
    <mergeCell ref="A93:A94"/>
    <mergeCell ref="K90:K92"/>
    <mergeCell ref="A78:A80"/>
    <mergeCell ref="B81:B82"/>
    <mergeCell ref="D81:D82"/>
    <mergeCell ref="E81:E82"/>
    <mergeCell ref="F81:F82"/>
    <mergeCell ref="G81:G82"/>
    <mergeCell ref="H81:H82"/>
    <mergeCell ref="I81:I82"/>
    <mergeCell ref="J81:J82"/>
    <mergeCell ref="A81:A82"/>
    <mergeCell ref="B78:B80"/>
    <mergeCell ref="E78:E80"/>
    <mergeCell ref="F78:F80"/>
    <mergeCell ref="G78:G80"/>
    <mergeCell ref="H78:H80"/>
    <mergeCell ref="I78:I80"/>
    <mergeCell ref="J78:J80"/>
    <mergeCell ref="K78:K80"/>
    <mergeCell ref="A90:A92"/>
    <mergeCell ref="B90:B92"/>
    <mergeCell ref="F90:F92"/>
    <mergeCell ref="G90:G92"/>
    <mergeCell ref="H90:H92"/>
    <mergeCell ref="I90:I92"/>
    <mergeCell ref="J90:J92"/>
    <mergeCell ref="B93:B94"/>
    <mergeCell ref="D93:D94"/>
    <mergeCell ref="E93:E94"/>
    <mergeCell ref="F93:F94"/>
    <mergeCell ref="G93:G94"/>
    <mergeCell ref="H93:H94"/>
    <mergeCell ref="I93:I94"/>
    <mergeCell ref="J93:J94"/>
    <mergeCell ref="E90:E92"/>
    <mergeCell ref="I107:I109"/>
    <mergeCell ref="J107:J109"/>
    <mergeCell ref="K107:K109"/>
    <mergeCell ref="M100:M102"/>
    <mergeCell ref="A100:A102"/>
    <mergeCell ref="E103:E104"/>
    <mergeCell ref="F103:F104"/>
    <mergeCell ref="G103:G104"/>
    <mergeCell ref="H103:H104"/>
    <mergeCell ref="I103:I104"/>
    <mergeCell ref="J103:J104"/>
    <mergeCell ref="K103:K104"/>
    <mergeCell ref="A103:A104"/>
    <mergeCell ref="L103:L104"/>
    <mergeCell ref="M103:M104"/>
    <mergeCell ref="B100:B102"/>
    <mergeCell ref="E100:E102"/>
    <mergeCell ref="F100:F102"/>
    <mergeCell ref="G100:G102"/>
    <mergeCell ref="H100:H102"/>
    <mergeCell ref="I100:I102"/>
    <mergeCell ref="J100:J102"/>
    <mergeCell ref="K100:K102"/>
    <mergeCell ref="L100:L102"/>
    <mergeCell ref="K110:K111"/>
    <mergeCell ref="A110:A111"/>
    <mergeCell ref="L107:L109"/>
    <mergeCell ref="L110:L111"/>
    <mergeCell ref="M107:M109"/>
    <mergeCell ref="N107:N109"/>
    <mergeCell ref="M110:M111"/>
    <mergeCell ref="N110:N111"/>
    <mergeCell ref="O107:O109"/>
    <mergeCell ref="A107:A109"/>
    <mergeCell ref="B110:B111"/>
    <mergeCell ref="D110:D111"/>
    <mergeCell ref="E110:E111"/>
    <mergeCell ref="F110:F111"/>
    <mergeCell ref="G110:G111"/>
    <mergeCell ref="H110:H111"/>
    <mergeCell ref="I110:I111"/>
    <mergeCell ref="J110:J111"/>
    <mergeCell ref="B107:B109"/>
    <mergeCell ref="D107:D109"/>
    <mergeCell ref="E107:E109"/>
    <mergeCell ref="F107:F109"/>
    <mergeCell ref="G107:G109"/>
    <mergeCell ref="H107:H109"/>
    <mergeCell ref="R107:R109"/>
    <mergeCell ref="S107:S109"/>
    <mergeCell ref="T107:T109"/>
    <mergeCell ref="U107:U109"/>
    <mergeCell ref="V107:V109"/>
    <mergeCell ref="O110:O111"/>
    <mergeCell ref="R110:R111"/>
    <mergeCell ref="S110:S111"/>
    <mergeCell ref="T110:T111"/>
    <mergeCell ref="U110:U111"/>
    <mergeCell ref="V110:V111"/>
    <mergeCell ref="P107:Q109"/>
    <mergeCell ref="P110:Q111"/>
    <mergeCell ref="N96:N98"/>
    <mergeCell ref="O96:O98"/>
    <mergeCell ref="R96:R98"/>
    <mergeCell ref="S96:S98"/>
    <mergeCell ref="T96:T98"/>
    <mergeCell ref="U96:U98"/>
    <mergeCell ref="V96:V98"/>
    <mergeCell ref="P96:Q98"/>
    <mergeCell ref="N103:N104"/>
    <mergeCell ref="O103:O104"/>
    <mergeCell ref="R103:R104"/>
    <mergeCell ref="S103:S104"/>
    <mergeCell ref="T103:T104"/>
    <mergeCell ref="U103:U104"/>
    <mergeCell ref="V103:V104"/>
    <mergeCell ref="N100:N102"/>
    <mergeCell ref="O100:O102"/>
    <mergeCell ref="R100:R102"/>
    <mergeCell ref="S100:S102"/>
    <mergeCell ref="T100:T102"/>
    <mergeCell ref="U100:U102"/>
    <mergeCell ref="V100:V102"/>
    <mergeCell ref="P100:Q102"/>
    <mergeCell ref="P103:Q104"/>
    <mergeCell ref="M139:M141"/>
    <mergeCell ref="D145:D148"/>
    <mergeCell ref="E145:E148"/>
    <mergeCell ref="F145:F148"/>
    <mergeCell ref="G145:G148"/>
    <mergeCell ref="H145:H148"/>
    <mergeCell ref="I145:I148"/>
    <mergeCell ref="J145:J148"/>
    <mergeCell ref="K145:K148"/>
    <mergeCell ref="L145:L148"/>
    <mergeCell ref="D139:D141"/>
    <mergeCell ref="E139:E141"/>
    <mergeCell ref="F139:F141"/>
    <mergeCell ref="G139:G141"/>
    <mergeCell ref="H139:H141"/>
    <mergeCell ref="I139:I141"/>
    <mergeCell ref="J139:J141"/>
    <mergeCell ref="K139:K141"/>
    <mergeCell ref="L139:L141"/>
  </mergeCells>
  <pageMargins left="0.78740157480314965" right="0" top="0" bottom="7.874015748031496E-2" header="0" footer="0"/>
  <pageSetup paperSize="9" scale="6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 (3)</vt:lpstr>
      <vt:lpstr>Лист2</vt:lpstr>
      <vt:lpstr>Лист3</vt:lpstr>
      <vt:lpstr>'Лист1 (3)'!Область_печати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2018-02-28T08:56:40Z</dcterms:modified>
</cp:coreProperties>
</file>